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70B" lockStructure="1"/>
  <bookViews>
    <workbookView xWindow="360" yWindow="315" windowWidth="9180" windowHeight="4305" tabRatio="0" firstSheet="2" activeTab="2"/>
  </bookViews>
  <sheets>
    <sheet name="BİLGİ" sheetId="7" r:id="rId1"/>
    <sheet name="ARŞİV" sheetId="5" r:id="rId2"/>
    <sheet name="YAZDIRMA SAYFASI" sheetId="6" r:id="rId3"/>
  </sheets>
  <externalReferences>
    <externalReference r:id="rId4"/>
  </externalReferences>
  <definedNames>
    <definedName name="_xlnm.Print_Area" localSheetId="1">ARŞİV!$A$1:$R$34</definedName>
    <definedName name="_xlnm.Print_Area" localSheetId="2">'YAZDIRMA SAYFASI'!$A$1:$R$34</definedName>
  </definedNames>
  <calcPr calcId="144525"/>
</workbook>
</file>

<file path=xl/calcChain.xml><?xml version="1.0" encoding="utf-8"?>
<calcChain xmlns="http://schemas.openxmlformats.org/spreadsheetml/2006/main">
  <c r="H18" i="6" l="1"/>
  <c r="I18" i="6"/>
  <c r="K25" i="6" l="1"/>
  <c r="J11" i="6"/>
  <c r="I11" i="6"/>
  <c r="B11" i="6"/>
  <c r="O9" i="6" l="1"/>
  <c r="O21" i="6" s="1"/>
  <c r="H11" i="6"/>
  <c r="I10" i="6"/>
  <c r="M27" i="6" l="1"/>
  <c r="K27" i="6" l="1"/>
  <c r="B2" i="5"/>
  <c r="B1" i="5"/>
  <c r="P16" i="7"/>
  <c r="P17" i="7" s="1"/>
  <c r="N4" i="5"/>
  <c r="D23" i="5"/>
  <c r="G28" i="5"/>
  <c r="G27" i="5"/>
  <c r="F11" i="5"/>
  <c r="F11" i="6" s="1"/>
  <c r="B4" i="5"/>
  <c r="G11" i="5"/>
  <c r="H11" i="5" s="1"/>
  <c r="J11" i="5"/>
  <c r="F12" i="5"/>
  <c r="J12" i="5"/>
  <c r="F13" i="5"/>
  <c r="J13" i="5"/>
  <c r="F14" i="5"/>
  <c r="G14" i="5" s="1"/>
  <c r="J14" i="5"/>
  <c r="F15" i="5"/>
  <c r="G15" i="5" s="1"/>
  <c r="H15" i="5" s="1"/>
  <c r="J15" i="5"/>
  <c r="F16" i="5"/>
  <c r="J16" i="5"/>
  <c r="F17" i="5"/>
  <c r="J17" i="5"/>
  <c r="F18" i="5"/>
  <c r="J18" i="5"/>
  <c r="F9" i="5"/>
  <c r="J9" i="5"/>
  <c r="F10" i="5"/>
  <c r="G10" i="5" s="1"/>
  <c r="G10" i="6" s="1"/>
  <c r="J10" i="5"/>
  <c r="O19" i="5"/>
  <c r="O19" i="6" s="1"/>
  <c r="O20" i="5"/>
  <c r="I10" i="5"/>
  <c r="I11" i="5"/>
  <c r="I12" i="5"/>
  <c r="I13" i="5"/>
  <c r="I14" i="5"/>
  <c r="I15" i="5"/>
  <c r="I16" i="5"/>
  <c r="I17" i="5"/>
  <c r="I18" i="5"/>
  <c r="I9" i="5"/>
  <c r="M10" i="5"/>
  <c r="M11" i="5"/>
  <c r="M11" i="6" s="1"/>
  <c r="M12" i="5"/>
  <c r="M13" i="5"/>
  <c r="M14" i="5"/>
  <c r="M14" i="6" s="1"/>
  <c r="M15" i="5"/>
  <c r="M15" i="6" s="1"/>
  <c r="M16" i="5"/>
  <c r="M17" i="5"/>
  <c r="M18" i="5"/>
  <c r="M18" i="6" s="1"/>
  <c r="K10" i="5"/>
  <c r="K11" i="5"/>
  <c r="K11" i="6" s="1"/>
  <c r="K12" i="5"/>
  <c r="K13" i="5"/>
  <c r="K14" i="5"/>
  <c r="K14" i="6" s="1"/>
  <c r="K15" i="5"/>
  <c r="K16" i="5"/>
  <c r="K17" i="5"/>
  <c r="K18" i="5"/>
  <c r="K18" i="6" s="1"/>
  <c r="D10" i="5"/>
  <c r="E10" i="5"/>
  <c r="D11" i="5"/>
  <c r="D11" i="6" s="1"/>
  <c r="E11" i="5"/>
  <c r="E11" i="6" s="1"/>
  <c r="D12" i="5"/>
  <c r="E12" i="5"/>
  <c r="D13" i="5"/>
  <c r="E13" i="5"/>
  <c r="D14" i="5"/>
  <c r="D14" i="6" s="1"/>
  <c r="E14" i="5"/>
  <c r="E14" i="6" s="1"/>
  <c r="D15" i="5"/>
  <c r="D15" i="6" s="1"/>
  <c r="E15" i="5"/>
  <c r="E15" i="6" s="1"/>
  <c r="D16" i="5"/>
  <c r="E16" i="5"/>
  <c r="D17" i="5"/>
  <c r="E17" i="5"/>
  <c r="D18" i="5"/>
  <c r="D18" i="6" s="1"/>
  <c r="E18" i="5"/>
  <c r="E18" i="6" s="1"/>
  <c r="B10" i="5"/>
  <c r="B11" i="5"/>
  <c r="B12" i="5"/>
  <c r="B13" i="5"/>
  <c r="B14" i="5"/>
  <c r="B15" i="5"/>
  <c r="B16" i="5"/>
  <c r="B17" i="5"/>
  <c r="B18" i="5"/>
  <c r="A10" i="5"/>
  <c r="A11" i="5"/>
  <c r="A11" i="6" s="1"/>
  <c r="A12" i="5"/>
  <c r="A13" i="5"/>
  <c r="A14" i="5"/>
  <c r="A14" i="6" s="1"/>
  <c r="A15" i="5"/>
  <c r="A16" i="5"/>
  <c r="A16" i="6" s="1"/>
  <c r="A17" i="5"/>
  <c r="A17" i="6" s="1"/>
  <c r="A18" i="5"/>
  <c r="A18" i="6" s="1"/>
  <c r="N3" i="5"/>
  <c r="M9" i="5"/>
  <c r="K9" i="5"/>
  <c r="E9" i="5"/>
  <c r="E9" i="6" s="1"/>
  <c r="D9" i="5"/>
  <c r="B9" i="5"/>
  <c r="A9" i="5"/>
  <c r="C3" i="5"/>
  <c r="B3" i="5"/>
  <c r="N23" i="6"/>
  <c r="F23" i="6"/>
  <c r="A23" i="6"/>
  <c r="A19" i="6"/>
  <c r="A20" i="6"/>
  <c r="B19" i="6"/>
  <c r="B20" i="6"/>
  <c r="D19" i="6"/>
  <c r="D20" i="6"/>
  <c r="E19" i="6"/>
  <c r="E20" i="6"/>
  <c r="F19" i="6"/>
  <c r="F20" i="6"/>
  <c r="G19" i="6"/>
  <c r="G20" i="6"/>
  <c r="H19" i="6"/>
  <c r="H20" i="6"/>
  <c r="I19" i="6"/>
  <c r="I20" i="6"/>
  <c r="I21" i="6"/>
  <c r="J19" i="6"/>
  <c r="J20" i="6"/>
  <c r="K15" i="6"/>
  <c r="K19" i="6"/>
  <c r="K20" i="6"/>
  <c r="K21" i="6"/>
  <c r="M19" i="6"/>
  <c r="M20" i="6"/>
  <c r="M21" i="6"/>
  <c r="O20" i="6"/>
  <c r="J21" i="6" l="1"/>
  <c r="F14" i="6"/>
  <c r="H14" i="5"/>
  <c r="H14" i="6" s="1"/>
  <c r="G14" i="6"/>
  <c r="G18" i="5"/>
  <c r="G9" i="5"/>
  <c r="O11" i="5"/>
  <c r="O11" i="6" s="1"/>
  <c r="H15" i="6"/>
  <c r="O15" i="5"/>
  <c r="H10" i="5"/>
  <c r="G17" i="5"/>
  <c r="G13" i="5"/>
  <c r="G15" i="6"/>
  <c r="J21" i="5"/>
  <c r="G16" i="5"/>
  <c r="G12" i="5"/>
  <c r="O14" i="5" l="1"/>
  <c r="H12" i="5"/>
  <c r="H18" i="5"/>
  <c r="H13" i="5"/>
  <c r="O13" i="5" s="1"/>
  <c r="H9" i="5"/>
  <c r="O10" i="5"/>
  <c r="H17" i="5"/>
  <c r="H16" i="5"/>
  <c r="O12" i="5" l="1"/>
  <c r="O18" i="5"/>
  <c r="O9" i="5"/>
  <c r="O17" i="5"/>
  <c r="O16" i="5"/>
  <c r="H21" i="5"/>
  <c r="O21" i="5" l="1"/>
  <c r="I23" i="5"/>
</calcChain>
</file>

<file path=xl/comments1.xml><?xml version="1.0" encoding="utf-8"?>
<comments xmlns="http://schemas.openxmlformats.org/spreadsheetml/2006/main">
  <authors>
    <author>su 13.03.2008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162"/>
          </rPr>
          <t>su 13.03.2008:</t>
        </r>
        <r>
          <rPr>
            <sz val="8"/>
            <color indexed="81"/>
            <rFont val="Tahoma"/>
            <family val="2"/>
            <charset val="162"/>
          </rPr>
          <t xml:space="preserve">
görevlendirme 1 günden fazla ise tam yevmiye verilir.Günübirlik ise dönüş saati 19:00dan önce ise 1/3,sonra ise 2/3,geceyi geçirirse tam yevmiye verilir.
</t>
        </r>
      </text>
    </comment>
  </commentList>
</comments>
</file>

<file path=xl/sharedStrings.xml><?xml version="1.0" encoding="utf-8"?>
<sst xmlns="http://schemas.openxmlformats.org/spreadsheetml/2006/main" count="204" uniqueCount="150">
  <si>
    <t>Adı Soyadı</t>
  </si>
  <si>
    <t>Ünvanı</t>
  </si>
  <si>
    <t>Gündeliği</t>
  </si>
  <si>
    <t xml:space="preserve">Tutarı </t>
  </si>
  <si>
    <t>Tutarı</t>
  </si>
  <si>
    <t>Gidiş</t>
  </si>
  <si>
    <t>Dönüş</t>
  </si>
  <si>
    <t xml:space="preserve">G  E  N  E  L     T  O  P  L  A  M </t>
  </si>
  <si>
    <t>YOLLUĞU BİLDİRİMİ</t>
  </si>
  <si>
    <t xml:space="preserve">     amir tarafından imzalanır.</t>
  </si>
  <si>
    <t xml:space="preserve">     yerine getirmesinden bilgisi olan</t>
  </si>
  <si>
    <t xml:space="preserve">                      Adı Soyadı </t>
  </si>
  <si>
    <t xml:space="preserve">                      Ünvanı      </t>
  </si>
  <si>
    <t xml:space="preserve">                      İmzası       </t>
  </si>
  <si>
    <t>:</t>
  </si>
  <si>
    <t xml:space="preserve">Dairesi    </t>
  </si>
  <si>
    <t>Bütçe Yılı</t>
  </si>
  <si>
    <t>Aylık Kadro Derecesi ve Ek Göstergesi</t>
  </si>
  <si>
    <t>Hareket Saatleri</t>
  </si>
  <si>
    <t>GÜNDELİKLER</t>
  </si>
  <si>
    <t>Gün Sayısı</t>
  </si>
  <si>
    <t>Bir Günlüğü</t>
  </si>
  <si>
    <t>YTL/Yabancı Para</t>
  </si>
  <si>
    <t>Çeşidi ve Mevkii</t>
  </si>
  <si>
    <t>Cinsi</t>
  </si>
  <si>
    <t>TAŞIT VE ZORUNLU GİDERLER</t>
  </si>
  <si>
    <t>Dövizin</t>
  </si>
  <si>
    <t>YTL</t>
  </si>
  <si>
    <t>Kuru</t>
  </si>
  <si>
    <t>Toplam Tutar</t>
  </si>
  <si>
    <t>Yolculuk ve Oturma Tarihleri</t>
  </si>
  <si>
    <t>Nereden Nereye Yolculuk Edildiği veya Nerede Oturduğu</t>
  </si>
  <si>
    <t>YURTİÇİ/YURTDIŞI GEÇİCİ GÖREV</t>
  </si>
  <si>
    <t>Bildirim Sahibi</t>
  </si>
  <si>
    <t>...../...../200...</t>
  </si>
  <si>
    <r>
      <t>(*)Bu kısım bildirim</t>
    </r>
    <r>
      <rPr>
        <sz val="10"/>
        <rFont val="Arial Tur"/>
        <charset val="162"/>
      </rPr>
      <t xml:space="preserve"> </t>
    </r>
    <r>
      <rPr>
        <sz val="8"/>
        <rFont val="Arial Tur"/>
        <family val="2"/>
        <charset val="162"/>
      </rPr>
      <t>sahibinin görevi</t>
    </r>
  </si>
  <si>
    <t>Birim Yetkilisi(*)</t>
  </si>
  <si>
    <t>M.Y.H.B.Y.Örnek No:27</t>
  </si>
  <si>
    <t>Prof.Dr.</t>
  </si>
  <si>
    <t>0</t>
  </si>
  <si>
    <t>1/4</t>
  </si>
  <si>
    <t>17,00 YTL</t>
  </si>
  <si>
    <t>18,00 YTL</t>
  </si>
  <si>
    <t>20,50 YTL</t>
  </si>
  <si>
    <t>23,00 YTL</t>
  </si>
  <si>
    <t>25,50 YTL</t>
  </si>
  <si>
    <t>Öğretim Görevlisi</t>
  </si>
  <si>
    <t>Okutman</t>
  </si>
  <si>
    <t>Araştırma Görevlisi</t>
  </si>
  <si>
    <t>Uzman</t>
  </si>
  <si>
    <t>Daire Başkanı</t>
  </si>
  <si>
    <t>Yüksekokul Sekreteri</t>
  </si>
  <si>
    <t>Doç.Dr.</t>
  </si>
  <si>
    <t>Yrd.Doç.Dr.</t>
  </si>
  <si>
    <t>15/1</t>
  </si>
  <si>
    <t>15/2</t>
  </si>
  <si>
    <t>15/3</t>
  </si>
  <si>
    <t>14/1</t>
  </si>
  <si>
    <t>14/2</t>
  </si>
  <si>
    <t>14/3</t>
  </si>
  <si>
    <t>13/1</t>
  </si>
  <si>
    <t>13/2</t>
  </si>
  <si>
    <t>13/3</t>
  </si>
  <si>
    <t>10/3</t>
  </si>
  <si>
    <t>9/1</t>
  </si>
  <si>
    <t>9/2</t>
  </si>
  <si>
    <t>9/3</t>
  </si>
  <si>
    <t>8/1</t>
  </si>
  <si>
    <t>8/2</t>
  </si>
  <si>
    <t>8/3</t>
  </si>
  <si>
    <t>7/1</t>
  </si>
  <si>
    <t>7/2</t>
  </si>
  <si>
    <t>7/3</t>
  </si>
  <si>
    <t>6/1</t>
  </si>
  <si>
    <t>6/2</t>
  </si>
  <si>
    <t>6/3</t>
  </si>
  <si>
    <t>5/1</t>
  </si>
  <si>
    <t>5/2</t>
  </si>
  <si>
    <t>5/3</t>
  </si>
  <si>
    <t>4/1</t>
  </si>
  <si>
    <t>4/2</t>
  </si>
  <si>
    <t>4/3</t>
  </si>
  <si>
    <t>3/1</t>
  </si>
  <si>
    <t>3/2</t>
  </si>
  <si>
    <t>3/3</t>
  </si>
  <si>
    <t>2/1</t>
  </si>
  <si>
    <t>2/2</t>
  </si>
  <si>
    <t>2/3</t>
  </si>
  <si>
    <t>1/1</t>
  </si>
  <si>
    <t>1/2</t>
  </si>
  <si>
    <t>1/3</t>
  </si>
  <si>
    <t xml:space="preserve">Otobüs </t>
  </si>
  <si>
    <t>Dolmuş</t>
  </si>
  <si>
    <t>Taksi</t>
  </si>
  <si>
    <t>Uçak</t>
  </si>
  <si>
    <t>Tren</t>
  </si>
  <si>
    <t>Helikopter</t>
  </si>
  <si>
    <t>Gemi</t>
  </si>
  <si>
    <t>BORDRO YAZDIR</t>
  </si>
  <si>
    <t>ADI SOYADI</t>
  </si>
  <si>
    <t>DAİRESİ</t>
  </si>
  <si>
    <t>ÜNVANI</t>
  </si>
  <si>
    <t>BÜTÇE YILI</t>
  </si>
  <si>
    <t>DERECESİ</t>
  </si>
  <si>
    <t>EK GÖSTERGESİ</t>
  </si>
  <si>
    <t>HARC.YET. ADI SOYADI</t>
  </si>
  <si>
    <t>GÜNDELİĞİ</t>
  </si>
  <si>
    <t>YEVMİYE (GÜNDELİK) BİLGİLERİ</t>
  </si>
  <si>
    <t>EK GÖSTERGE</t>
  </si>
  <si>
    <t>8000+</t>
  </si>
  <si>
    <t>5800-8000</t>
  </si>
  <si>
    <t>3000-5800</t>
  </si>
  <si>
    <t>1-4</t>
  </si>
  <si>
    <t>5-15</t>
  </si>
  <si>
    <t xml:space="preserve">DİKKAT =Yazdırma Sayfasına </t>
  </si>
  <si>
    <t>YILLAR</t>
  </si>
  <si>
    <t>geçmek için BORDRO YAZDIR</t>
  </si>
  <si>
    <t>tıklatılacak,</t>
  </si>
  <si>
    <t>YOLCULUK VE OTURMA TARİHLERİ</t>
  </si>
  <si>
    <t>Ücreti</t>
  </si>
  <si>
    <t>Çeşidi ve Mevki</t>
  </si>
  <si>
    <t>Taşıt ve Zorunlu Giderler</t>
  </si>
  <si>
    <t>Gündelikler</t>
  </si>
  <si>
    <t>(*)Bu kısım bildirim sahibinin görevi</t>
  </si>
  <si>
    <t>Yukarıda belirtilen/saatler arasında</t>
  </si>
  <si>
    <t>ya yapmış olduğum Y.G.G.Y.ile ilgili</t>
  </si>
  <si>
    <t>harcamaya ait bildirimdir.</t>
  </si>
  <si>
    <t>26,50</t>
  </si>
  <si>
    <t>25,50</t>
  </si>
  <si>
    <t>27,00</t>
  </si>
  <si>
    <t>1 günlüğü</t>
  </si>
  <si>
    <t>...../...../2012</t>
  </si>
  <si>
    <t>Nereden Nereye Yolculuk Edildiği</t>
  </si>
  <si>
    <t>TL/Yabancı Para</t>
  </si>
  <si>
    <t>TL</t>
  </si>
  <si>
    <t>29,50</t>
  </si>
  <si>
    <t>28,50</t>
  </si>
  <si>
    <t xml:space="preserve">Araştırma Görevlisi </t>
  </si>
  <si>
    <t xml:space="preserve">N.ERBAKAN Üni.Sosyal ve Beşeri Bilimler Fak. </t>
  </si>
  <si>
    <t>Prof. Dr. Birol AKGÜN</t>
  </si>
  <si>
    <t>Dekan</t>
  </si>
  <si>
    <t xml:space="preserve">Konya-İstanbul </t>
  </si>
  <si>
    <t>İstanbul-Konya</t>
  </si>
  <si>
    <t>İstanbul</t>
  </si>
  <si>
    <t xml:space="preserve">Konya Otogar Taksi </t>
  </si>
  <si>
    <t xml:space="preserve">İstanbul Otogar Taksi </t>
  </si>
  <si>
    <t>M. Cüneyt ÖZŞAHİN</t>
  </si>
  <si>
    <t>NECMETTİN ERBAKAN ÜNİ. HAV. ve UZAY BİL.FAK.</t>
  </si>
  <si>
    <t>YURTİÇİ/YURTDIŞI SÜRELİ GÖREV</t>
  </si>
  <si>
    <t>.../.../2016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</si>
</sst>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&quot;TL&quot;"/>
    <numFmt numFmtId="165" formatCode="#,##0.00\ &quot;YTL&quot;"/>
    <numFmt numFmtId="166" formatCode="0.00000"/>
    <numFmt numFmtId="167" formatCode="0.0000"/>
    <numFmt numFmtId="168" formatCode="#,##0.0000\ [$€-1]"/>
    <numFmt numFmtId="169" formatCode="#,##0.00000\ &quot;TL&quot;"/>
    <numFmt numFmtId="170" formatCode="_-* #,##0.00\ [$TL-41F]_-;\-* #,##0.00\ [$TL-41F]_-;_-* &quot;-&quot;??\ [$TL-41F]_-;_-@_-"/>
    <numFmt numFmtId="171" formatCode="#,##0.00\ [$EGP]"/>
  </numFmts>
  <fonts count="23">
    <font>
      <sz val="10"/>
      <name val="Arial Tur"/>
      <charset val="162"/>
    </font>
    <font>
      <sz val="10"/>
      <name val="Arial Tur"/>
      <charset val="162"/>
    </font>
    <font>
      <sz val="7"/>
      <name val="Arial Tur"/>
      <family val="2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sz val="8"/>
      <name val="Arial Tur"/>
      <family val="2"/>
      <charset val="162"/>
    </font>
    <font>
      <u/>
      <sz val="10"/>
      <color indexed="12"/>
      <name val="Arial Tur"/>
      <charset val="162"/>
    </font>
    <font>
      <sz val="12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charset val="162"/>
    </font>
    <font>
      <sz val="11"/>
      <name val="Arial Tur"/>
      <charset val="162"/>
    </font>
    <font>
      <sz val="10"/>
      <name val="Arial Tur"/>
      <family val="2"/>
      <charset val="162"/>
    </font>
    <font>
      <b/>
      <sz val="11"/>
      <name val="Arial Tur"/>
      <family val="2"/>
      <charset val="162"/>
    </font>
    <font>
      <sz val="11"/>
      <name val="Arial Tur"/>
      <family val="2"/>
      <charset val="162"/>
    </font>
    <font>
      <b/>
      <sz val="10"/>
      <name val="Arial Tur"/>
      <charset val="162"/>
    </font>
    <font>
      <sz val="9"/>
      <color indexed="12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color indexed="12"/>
      <name val="Arial Tur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Arial Tur"/>
      <family val="2"/>
      <charset val="162"/>
    </font>
    <font>
      <b/>
      <sz val="12"/>
      <name val="Arial Tur"/>
      <charset val="162"/>
    </font>
    <font>
      <sz val="8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165" fontId="9" fillId="0" borderId="13" xfId="0" applyNumberFormat="1" applyFont="1" applyBorder="1" applyAlignment="1">
      <alignment horizontal="left" vertical="center"/>
    </xf>
    <xf numFmtId="165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20" fontId="0" fillId="0" borderId="0" xfId="0" applyNumberFormat="1"/>
    <xf numFmtId="20" fontId="9" fillId="0" borderId="12" xfId="0" applyNumberFormat="1" applyFont="1" applyBorder="1" applyAlignment="1">
      <alignment horizontal="center" vertical="center"/>
    </xf>
    <xf numFmtId="1" fontId="0" fillId="0" borderId="0" xfId="0" applyNumberFormat="1"/>
    <xf numFmtId="14" fontId="0" fillId="0" borderId="11" xfId="0" applyNumberFormat="1" applyBorder="1" applyAlignment="1">
      <alignment horizontal="center" vertical="center"/>
    </xf>
    <xf numFmtId="165" fontId="7" fillId="0" borderId="1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2" fontId="9" fillId="0" borderId="12" xfId="0" applyNumberFormat="1" applyFont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right" vertical="center"/>
    </xf>
    <xf numFmtId="165" fontId="7" fillId="2" borderId="12" xfId="0" applyNumberFormat="1" applyFont="1" applyFill="1" applyBorder="1" applyProtection="1"/>
    <xf numFmtId="165" fontId="8" fillId="2" borderId="5" xfId="0" applyNumberFormat="1" applyFont="1" applyFill="1" applyBorder="1" applyAlignment="1">
      <alignment horizontal="right" vertical="center"/>
    </xf>
    <xf numFmtId="14" fontId="9" fillId="0" borderId="17" xfId="0" applyNumberFormat="1" applyFont="1" applyBorder="1" applyAlignment="1">
      <alignment horizontal="left" vertical="center"/>
    </xf>
    <xf numFmtId="0" fontId="0" fillId="3" borderId="0" xfId="0" applyFill="1"/>
    <xf numFmtId="0" fontId="13" fillId="3" borderId="0" xfId="0" applyFont="1" applyFill="1"/>
    <xf numFmtId="165" fontId="9" fillId="0" borderId="19" xfId="0" applyNumberFormat="1" applyFont="1" applyBorder="1" applyAlignment="1">
      <alignment horizontal="center" vertical="center" shrinkToFit="1"/>
    </xf>
    <xf numFmtId="165" fontId="9" fillId="0" borderId="13" xfId="0" applyNumberFormat="1" applyFont="1" applyBorder="1" applyAlignment="1">
      <alignment horizontal="center" vertical="center" shrinkToFit="1"/>
    </xf>
    <xf numFmtId="20" fontId="9" fillId="0" borderId="18" xfId="0" applyNumberFormat="1" applyFont="1" applyBorder="1" applyAlignment="1">
      <alignment horizontal="center" vertical="center" shrinkToFit="1"/>
    </xf>
    <xf numFmtId="12" fontId="9" fillId="0" borderId="18" xfId="0" applyNumberFormat="1" applyFont="1" applyBorder="1" applyAlignment="1">
      <alignment horizontal="center" vertical="center" shrinkToFit="1"/>
    </xf>
    <xf numFmtId="14" fontId="9" fillId="0" borderId="10" xfId="0" applyNumberFormat="1" applyFont="1" applyBorder="1" applyAlignment="1">
      <alignment horizontal="center" vertical="center" shrinkToFit="1"/>
    </xf>
    <xf numFmtId="20" fontId="9" fillId="0" borderId="19" xfId="0" applyNumberFormat="1" applyFont="1" applyBorder="1" applyAlignment="1">
      <alignment horizontal="center" vertical="center" shrinkToFit="1"/>
    </xf>
    <xf numFmtId="12" fontId="9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14" fontId="9" fillId="0" borderId="16" xfId="0" applyNumberFormat="1" applyFont="1" applyBorder="1" applyAlignment="1">
      <alignment horizontal="center" vertical="center" shrinkToFit="1"/>
    </xf>
    <xf numFmtId="20" fontId="9" fillId="0" borderId="13" xfId="0" applyNumberFormat="1" applyFont="1" applyBorder="1" applyAlignment="1">
      <alignment horizontal="center" vertical="center" shrinkToFit="1"/>
    </xf>
    <xf numFmtId="12" fontId="9" fillId="0" borderId="1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textRotation="90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" xfId="0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" xfId="0" applyBorder="1" applyAlignment="1">
      <alignment shrinkToFit="1"/>
    </xf>
    <xf numFmtId="0" fontId="11" fillId="3" borderId="0" xfId="0" applyFont="1" applyFill="1"/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/>
    <xf numFmtId="49" fontId="12" fillId="0" borderId="19" xfId="0" applyNumberFormat="1" applyFont="1" applyFill="1" applyBorder="1"/>
    <xf numFmtId="0" fontId="12" fillId="0" borderId="19" xfId="0" applyFont="1" applyFill="1" applyBorder="1" applyAlignment="1">
      <alignment horizontal="left"/>
    </xf>
    <xf numFmtId="164" fontId="12" fillId="0" borderId="19" xfId="0" applyNumberFormat="1" applyFont="1" applyFill="1" applyBorder="1" applyAlignment="1">
      <alignment horizontal="left"/>
    </xf>
    <xf numFmtId="14" fontId="12" fillId="0" borderId="19" xfId="0" applyNumberFormat="1" applyFont="1" applyFill="1" applyBorder="1" applyAlignment="1">
      <alignment horizontal="right"/>
    </xf>
    <xf numFmtId="20" fontId="12" fillId="0" borderId="19" xfId="0" applyNumberFormat="1" applyFont="1" applyFill="1" applyBorder="1" applyAlignment="1">
      <alignment horizontal="center"/>
    </xf>
    <xf numFmtId="12" fontId="12" fillId="0" borderId="19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19" xfId="0" applyNumberFormat="1" applyFont="1" applyFill="1" applyBorder="1"/>
    <xf numFmtId="167" fontId="12" fillId="0" borderId="19" xfId="0" applyNumberFormat="1" applyFont="1" applyFill="1" applyBorder="1" applyAlignment="1">
      <alignment horizontal="center"/>
    </xf>
    <xf numFmtId="0" fontId="12" fillId="4" borderId="19" xfId="0" applyFont="1" applyFill="1" applyBorder="1"/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shrinkToFit="1"/>
    </xf>
    <xf numFmtId="0" fontId="0" fillId="0" borderId="5" xfId="0" applyBorder="1" applyAlignment="1">
      <alignment horizontal="center" vertical="center" wrapText="1"/>
    </xf>
    <xf numFmtId="0" fontId="14" fillId="0" borderId="0" xfId="0" applyFont="1"/>
    <xf numFmtId="164" fontId="9" fillId="0" borderId="18" xfId="0" applyNumberFormat="1" applyFont="1" applyBorder="1" applyAlignment="1">
      <alignment horizontal="center" vertical="center" shrinkToFit="1"/>
    </xf>
    <xf numFmtId="164" fontId="9" fillId="0" borderId="19" xfId="0" applyNumberFormat="1" applyFont="1" applyBorder="1" applyAlignment="1">
      <alignment horizontal="center" vertical="center" shrinkToFit="1"/>
    </xf>
    <xf numFmtId="164" fontId="9" fillId="0" borderId="13" xfId="0" applyNumberFormat="1" applyFont="1" applyBorder="1" applyAlignment="1">
      <alignment horizontal="center" vertical="center" shrinkToFit="1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12" fontId="9" fillId="0" borderId="20" xfId="0" applyNumberFormat="1" applyFont="1" applyBorder="1" applyAlignment="1">
      <alignment horizontal="left" vertical="center" shrinkToFit="1"/>
    </xf>
    <xf numFmtId="170" fontId="9" fillId="0" borderId="19" xfId="0" applyNumberFormat="1" applyFont="1" applyBorder="1" applyAlignment="1">
      <alignment horizontal="center" vertical="center" shrinkToFit="1"/>
    </xf>
    <xf numFmtId="14" fontId="9" fillId="0" borderId="19" xfId="0" applyNumberFormat="1" applyFont="1" applyBorder="1" applyAlignment="1">
      <alignment horizontal="center" vertical="center" shrinkToFit="1"/>
    </xf>
    <xf numFmtId="164" fontId="9" fillId="0" borderId="22" xfId="0" applyNumberFormat="1" applyFont="1" applyBorder="1" applyAlignment="1">
      <alignment horizontal="center" vertical="center" shrinkToFit="1"/>
    </xf>
    <xf numFmtId="0" fontId="0" fillId="0" borderId="19" xfId="0" applyBorder="1"/>
    <xf numFmtId="164" fontId="9" fillId="0" borderId="20" xfId="0" applyNumberFormat="1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2" fontId="21" fillId="0" borderId="18" xfId="0" applyNumberFormat="1" applyFont="1" applyBorder="1" applyAlignment="1">
      <alignment horizontal="center" vertical="center" shrinkToFit="1"/>
    </xf>
    <xf numFmtId="171" fontId="9" fillId="0" borderId="56" xfId="0" applyNumberFormat="1" applyFont="1" applyBorder="1" applyAlignment="1">
      <alignment horizontal="center" vertical="center" shrinkToFit="1"/>
    </xf>
    <xf numFmtId="171" fontId="9" fillId="0" borderId="19" xfId="0" applyNumberFormat="1" applyFont="1" applyBorder="1" applyAlignment="1">
      <alignment horizontal="center" vertical="center" shrinkToFit="1"/>
    </xf>
    <xf numFmtId="0" fontId="17" fillId="6" borderId="0" xfId="1" applyFont="1" applyFill="1" applyAlignment="1" applyProtection="1">
      <alignment horizontal="center"/>
    </xf>
    <xf numFmtId="0" fontId="20" fillId="0" borderId="20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15" fillId="4" borderId="0" xfId="0" applyFont="1" applyFill="1" applyAlignment="1">
      <alignment horizontal="left" shrinkToFit="1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/>
    </xf>
    <xf numFmtId="0" fontId="12" fillId="4" borderId="19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4" fillId="5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9" fillId="2" borderId="24" xfId="0" applyNumberFormat="1" applyFont="1" applyFill="1" applyBorder="1" applyAlignment="1">
      <alignment horizontal="right" vertical="center"/>
    </xf>
    <xf numFmtId="165" fontId="9" fillId="2" borderId="26" xfId="0" applyNumberFormat="1" applyFont="1" applyFill="1" applyBorder="1" applyAlignment="1">
      <alignment horizontal="right" vertical="center"/>
    </xf>
    <xf numFmtId="165" fontId="9" fillId="2" borderId="30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4" fontId="9" fillId="0" borderId="2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2" fillId="0" borderId="2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68" fontId="9" fillId="0" borderId="24" xfId="0" applyNumberFormat="1" applyFont="1" applyBorder="1" applyAlignment="1">
      <alignment horizontal="center" vertical="center"/>
    </xf>
    <xf numFmtId="168" fontId="9" fillId="0" borderId="26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65" fontId="9" fillId="0" borderId="42" xfId="0" applyNumberFormat="1" applyFont="1" applyBorder="1" applyAlignment="1">
      <alignment horizontal="left" vertical="center"/>
    </xf>
    <xf numFmtId="165" fontId="9" fillId="0" borderId="43" xfId="0" applyNumberFormat="1" applyFont="1" applyBorder="1" applyAlignment="1">
      <alignment horizontal="left" vertical="center"/>
    </xf>
    <xf numFmtId="165" fontId="9" fillId="0" borderId="44" xfId="0" applyNumberFormat="1" applyFont="1" applyBorder="1" applyAlignment="1">
      <alignment horizontal="left" vertical="center"/>
    </xf>
    <xf numFmtId="0" fontId="9" fillId="0" borderId="40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textRotation="90" wrapText="1"/>
    </xf>
    <xf numFmtId="2" fontId="0" fillId="0" borderId="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 vertical="center"/>
    </xf>
    <xf numFmtId="165" fontId="8" fillId="2" borderId="45" xfId="0" applyNumberFormat="1" applyFont="1" applyFill="1" applyBorder="1" applyAlignment="1">
      <alignment horizontal="right" vertical="center"/>
    </xf>
    <xf numFmtId="165" fontId="8" fillId="2" borderId="46" xfId="0" applyNumberFormat="1" applyFont="1" applyFill="1" applyBorder="1" applyAlignment="1">
      <alignment horizontal="right" vertical="center"/>
    </xf>
    <xf numFmtId="165" fontId="8" fillId="2" borderId="47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left" vertical="center" shrinkToFit="1"/>
    </xf>
    <xf numFmtId="0" fontId="9" fillId="0" borderId="19" xfId="0" applyNumberFormat="1" applyFont="1" applyBorder="1" applyAlignment="1">
      <alignment horizontal="left" vertical="center" shrinkToFit="1"/>
    </xf>
    <xf numFmtId="0" fontId="9" fillId="0" borderId="49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22" fillId="0" borderId="50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16" fillId="0" borderId="1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164" fontId="9" fillId="0" borderId="13" xfId="0" applyNumberFormat="1" applyFont="1" applyBorder="1" applyAlignment="1">
      <alignment horizontal="left" vertical="center" shrinkToFit="1"/>
    </xf>
    <xf numFmtId="164" fontId="9" fillId="0" borderId="53" xfId="0" applyNumberFormat="1" applyFont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9" fillId="0" borderId="20" xfId="0" applyNumberFormat="1" applyFont="1" applyBorder="1" applyAlignment="1">
      <alignment horizontal="center" vertical="center" shrinkToFit="1"/>
    </xf>
    <xf numFmtId="4" fontId="9" fillId="0" borderId="23" xfId="0" applyNumberFormat="1" applyFont="1" applyBorder="1" applyAlignment="1">
      <alignment horizontal="center" vertical="center" shrinkToFit="1"/>
    </xf>
    <xf numFmtId="166" fontId="9" fillId="0" borderId="20" xfId="0" applyNumberFormat="1" applyFont="1" applyBorder="1" applyAlignment="1">
      <alignment horizontal="center" vertical="center" shrinkToFit="1"/>
    </xf>
    <xf numFmtId="166" fontId="9" fillId="0" borderId="29" xfId="0" applyNumberFormat="1" applyFont="1" applyBorder="1" applyAlignment="1">
      <alignment horizontal="center" vertical="center" shrinkToFit="1"/>
    </xf>
    <xf numFmtId="4" fontId="9" fillId="0" borderId="60" xfId="0" applyNumberFormat="1" applyFont="1" applyBorder="1" applyAlignment="1">
      <alignment horizontal="center" vertical="center" shrinkToFit="1"/>
    </xf>
    <xf numFmtId="4" fontId="9" fillId="0" borderId="61" xfId="0" applyNumberFormat="1" applyFont="1" applyBorder="1" applyAlignment="1">
      <alignment horizontal="center" vertical="center" shrinkToFit="1"/>
    </xf>
    <xf numFmtId="169" fontId="9" fillId="0" borderId="34" xfId="0" applyNumberFormat="1" applyFont="1" applyBorder="1" applyAlignment="1">
      <alignment horizontal="center" vertical="center" shrinkToFit="1"/>
    </xf>
    <xf numFmtId="169" fontId="9" fillId="0" borderId="51" xfId="0" applyNumberFormat="1" applyFont="1" applyBorder="1" applyAlignment="1">
      <alignment horizontal="center" vertical="center" shrinkToFit="1"/>
    </xf>
    <xf numFmtId="164" fontId="9" fillId="0" borderId="34" xfId="0" applyNumberFormat="1" applyFont="1" applyBorder="1" applyAlignment="1">
      <alignment horizontal="right" vertical="center" shrinkToFit="1"/>
    </xf>
    <xf numFmtId="164" fontId="9" fillId="0" borderId="51" xfId="0" applyNumberFormat="1" applyFont="1" applyBorder="1" applyAlignment="1">
      <alignment horizontal="right" vertical="center" shrinkToFit="1"/>
    </xf>
    <xf numFmtId="164" fontId="9" fillId="0" borderId="52" xfId="0" applyNumberFormat="1" applyFont="1" applyBorder="1" applyAlignment="1">
      <alignment horizontal="right" vertical="center" shrinkToFit="1"/>
    </xf>
    <xf numFmtId="164" fontId="9" fillId="0" borderId="20" xfId="0" applyNumberFormat="1" applyFont="1" applyBorder="1" applyAlignment="1">
      <alignment horizontal="right" vertical="center" shrinkToFit="1"/>
    </xf>
    <xf numFmtId="164" fontId="9" fillId="0" borderId="29" xfId="0" applyNumberFormat="1" applyFont="1" applyBorder="1" applyAlignment="1">
      <alignment horizontal="right" vertical="center" shrinkToFit="1"/>
    </xf>
    <xf numFmtId="164" fontId="9" fillId="0" borderId="54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/>
    </xf>
    <xf numFmtId="164" fontId="9" fillId="0" borderId="24" xfId="0" applyNumberFormat="1" applyFont="1" applyBorder="1" applyAlignment="1">
      <alignment horizontal="right" vertical="center" shrinkToFit="1"/>
    </xf>
    <xf numFmtId="164" fontId="9" fillId="0" borderId="26" xfId="0" applyNumberFormat="1" applyFont="1" applyBorder="1" applyAlignment="1">
      <alignment horizontal="right" vertical="center" shrinkToFit="1"/>
    </xf>
    <xf numFmtId="164" fontId="9" fillId="0" borderId="30" xfId="0" applyNumberFormat="1" applyFont="1" applyBorder="1" applyAlignment="1">
      <alignment horizontal="right" vertical="center" shrinkToFit="1"/>
    </xf>
    <xf numFmtId="164" fontId="9" fillId="0" borderId="27" xfId="0" applyNumberFormat="1" applyFont="1" applyBorder="1" applyAlignment="1">
      <alignment horizontal="right" vertical="center" shrinkToFit="1"/>
    </xf>
    <xf numFmtId="164" fontId="9" fillId="0" borderId="58" xfId="0" applyNumberFormat="1" applyFont="1" applyBorder="1" applyAlignment="1">
      <alignment horizontal="right" vertical="center" shrinkToFit="1"/>
    </xf>
    <xf numFmtId="164" fontId="9" fillId="0" borderId="59" xfId="0" applyNumberFormat="1" applyFont="1" applyBorder="1" applyAlignment="1">
      <alignment horizontal="righ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4" fontId="9" fillId="0" borderId="19" xfId="0" applyNumberFormat="1" applyFont="1" applyBorder="1" applyAlignment="1">
      <alignment horizontal="center" vertical="center" shrinkToFit="1"/>
    </xf>
    <xf numFmtId="169" fontId="9" fillId="0" borderId="20" xfId="0" applyNumberFormat="1" applyFont="1" applyBorder="1" applyAlignment="1">
      <alignment horizontal="center" vertical="center" shrinkToFit="1"/>
    </xf>
    <xf numFmtId="169" fontId="9" fillId="0" borderId="29" xfId="0" applyNumberFormat="1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wrapText="1" shrinkToFit="1"/>
    </xf>
    <xf numFmtId="0" fontId="9" fillId="0" borderId="61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" fontId="9" fillId="0" borderId="32" xfId="0" applyNumberFormat="1" applyFont="1" applyBorder="1" applyAlignment="1">
      <alignment horizontal="center" vertical="center" shrinkToFit="1"/>
    </xf>
    <xf numFmtId="4" fontId="9" fillId="0" borderId="33" xfId="0" applyNumberFormat="1" applyFont="1" applyBorder="1" applyAlignment="1">
      <alignment horizontal="center" vertical="center" shrinkToFit="1"/>
    </xf>
    <xf numFmtId="166" fontId="9" fillId="0" borderId="32" xfId="0" applyNumberFormat="1" applyFont="1" applyBorder="1" applyAlignment="1">
      <alignment horizontal="center" vertical="center" shrinkToFit="1"/>
    </xf>
    <xf numFmtId="166" fontId="9" fillId="0" borderId="36" xfId="0" applyNumberFormat="1" applyFont="1" applyBorder="1" applyAlignment="1">
      <alignment horizontal="center" vertical="center" shrinkToFit="1"/>
    </xf>
    <xf numFmtId="164" fontId="9" fillId="0" borderId="32" xfId="0" applyNumberFormat="1" applyFont="1" applyBorder="1" applyAlignment="1">
      <alignment horizontal="right" vertical="center" shrinkToFit="1"/>
    </xf>
    <xf numFmtId="164" fontId="9" fillId="0" borderId="36" xfId="0" applyNumberFormat="1" applyFont="1" applyBorder="1" applyAlignment="1">
      <alignment horizontal="right" vertical="center" shrinkToFit="1"/>
    </xf>
    <xf numFmtId="164" fontId="9" fillId="0" borderId="55" xfId="0" applyNumberFormat="1" applyFont="1" applyBorder="1" applyAlignment="1">
      <alignment horizontal="right" vertical="center" shrinkToFit="1"/>
    </xf>
    <xf numFmtId="14" fontId="9" fillId="0" borderId="62" xfId="0" applyNumberFormat="1" applyFont="1" applyBorder="1" applyAlignment="1">
      <alignment horizontal="center" vertical="center" shrinkToFit="1"/>
    </xf>
    <xf numFmtId="14" fontId="9" fillId="0" borderId="17" xfId="0" applyNumberFormat="1" applyFont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7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 shrinkToFit="1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right" vertical="center"/>
    </xf>
    <xf numFmtId="164" fontId="8" fillId="0" borderId="46" xfId="0" applyNumberFormat="1" applyFont="1" applyBorder="1" applyAlignment="1">
      <alignment horizontal="right" vertical="center"/>
    </xf>
    <xf numFmtId="164" fontId="8" fillId="0" borderId="47" xfId="0" applyNumberFormat="1" applyFont="1" applyBorder="1" applyAlignment="1">
      <alignment horizontal="righ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&#287;itim\Application%20Data\Microsoft\AddIns\YAZIYL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ül1"/>
      <sheetName val="Sayfa1"/>
      <sheetName val="YAZIYLA"/>
    </sheetNames>
    <definedNames>
      <definedName name="YAZIYLA"/>
    </defined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R64"/>
  <sheetViews>
    <sheetView workbookViewId="0">
      <selection sqref="A1:K1"/>
    </sheetView>
  </sheetViews>
  <sheetFormatPr defaultRowHeight="12.75"/>
  <cols>
    <col min="1" max="1" width="21.140625" customWidth="1"/>
    <col min="2" max="2" width="28.7109375" customWidth="1"/>
    <col min="3" max="7" width="7.28515625" customWidth="1"/>
    <col min="8" max="9" width="10.7109375" customWidth="1"/>
    <col min="10" max="11" width="14.7109375" customWidth="1"/>
  </cols>
  <sheetData>
    <row r="1" spans="1:16" ht="21.75" customHeight="1">
      <c r="A1" s="146" t="s">
        <v>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63"/>
      <c r="M1" s="63"/>
      <c r="N1" s="63"/>
    </row>
    <row r="2" spans="1:16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18" customHeight="1">
      <c r="A3" s="114" t="s">
        <v>99</v>
      </c>
      <c r="B3" s="126" t="s">
        <v>146</v>
      </c>
      <c r="C3" s="64"/>
      <c r="D3" s="149" t="s">
        <v>114</v>
      </c>
      <c r="E3" s="149"/>
      <c r="F3" s="149"/>
      <c r="G3" s="64"/>
      <c r="H3" s="165" t="s">
        <v>100</v>
      </c>
      <c r="I3" s="166"/>
      <c r="J3" s="147" t="s">
        <v>138</v>
      </c>
      <c r="K3" s="148"/>
      <c r="L3" s="63"/>
      <c r="M3" s="63"/>
      <c r="N3" s="63"/>
    </row>
    <row r="4" spans="1:16" ht="18" customHeight="1">
      <c r="A4" s="114" t="s">
        <v>101</v>
      </c>
      <c r="B4" s="124" t="s">
        <v>137</v>
      </c>
      <c r="C4" s="64"/>
      <c r="D4" s="149" t="s">
        <v>116</v>
      </c>
      <c r="E4" s="149"/>
      <c r="F4" s="149"/>
      <c r="G4" s="64"/>
      <c r="H4" s="167" t="s">
        <v>102</v>
      </c>
      <c r="I4" s="168"/>
      <c r="J4" s="161">
        <v>2013</v>
      </c>
      <c r="K4" s="162"/>
      <c r="L4" s="63"/>
      <c r="M4" s="63"/>
      <c r="N4" s="63"/>
    </row>
    <row r="5" spans="1:16" ht="18" customHeight="1">
      <c r="A5" s="114" t="s">
        <v>103</v>
      </c>
      <c r="B5" s="105" t="s">
        <v>75</v>
      </c>
      <c r="C5" s="64"/>
      <c r="D5" s="149" t="s">
        <v>117</v>
      </c>
      <c r="E5" s="149"/>
      <c r="F5" s="149"/>
      <c r="G5" s="64"/>
      <c r="H5" s="157" t="s">
        <v>105</v>
      </c>
      <c r="I5" s="158"/>
      <c r="J5" s="161" t="s">
        <v>139</v>
      </c>
      <c r="K5" s="162"/>
      <c r="L5" s="63"/>
      <c r="M5" s="63"/>
      <c r="N5" s="63"/>
    </row>
    <row r="6" spans="1:16" ht="18" customHeight="1">
      <c r="A6" s="114" t="s">
        <v>104</v>
      </c>
      <c r="B6" s="106">
        <v>2300</v>
      </c>
      <c r="C6" s="64"/>
      <c r="D6" s="64"/>
      <c r="E6" s="64"/>
      <c r="F6" s="64"/>
      <c r="G6" s="64"/>
      <c r="H6" s="159"/>
      <c r="I6" s="160"/>
      <c r="J6" s="163"/>
      <c r="K6" s="164"/>
      <c r="L6" s="63"/>
      <c r="M6" s="63"/>
      <c r="N6" s="63"/>
    </row>
    <row r="7" spans="1:16" ht="18" customHeight="1">
      <c r="A7" s="114" t="s">
        <v>106</v>
      </c>
      <c r="B7" s="107">
        <v>28.5</v>
      </c>
      <c r="C7" s="64"/>
      <c r="D7" s="64"/>
      <c r="E7" s="64"/>
      <c r="F7" s="64"/>
      <c r="G7" s="64"/>
      <c r="H7" s="165" t="s">
        <v>101</v>
      </c>
      <c r="I7" s="169"/>
      <c r="J7" s="173" t="s">
        <v>140</v>
      </c>
      <c r="K7" s="174"/>
      <c r="L7" s="63"/>
      <c r="M7" s="63"/>
      <c r="N7" s="63"/>
    </row>
    <row r="8" spans="1:16" ht="14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3"/>
      <c r="M8" s="63"/>
      <c r="N8" s="63"/>
    </row>
    <row r="9" spans="1:16" s="63" customFormat="1" ht="27.75" customHeight="1">
      <c r="A9" s="182" t="s">
        <v>118</v>
      </c>
      <c r="B9" s="182" t="s">
        <v>132</v>
      </c>
      <c r="C9" s="171" t="s">
        <v>18</v>
      </c>
      <c r="D9" s="181"/>
      <c r="E9" s="171" t="s">
        <v>122</v>
      </c>
      <c r="F9" s="181"/>
      <c r="G9" s="172"/>
      <c r="H9" s="170" t="s">
        <v>121</v>
      </c>
      <c r="I9" s="170"/>
      <c r="J9" s="171" t="s">
        <v>26</v>
      </c>
      <c r="K9" s="172"/>
    </row>
    <row r="10" spans="1:16" s="63" customFormat="1" ht="35.25" customHeight="1">
      <c r="A10" s="182"/>
      <c r="B10" s="182"/>
      <c r="C10" s="115" t="s">
        <v>5</v>
      </c>
      <c r="D10" s="116" t="s">
        <v>6</v>
      </c>
      <c r="E10" s="118" t="s">
        <v>20</v>
      </c>
      <c r="F10" s="118"/>
      <c r="G10" s="118"/>
      <c r="H10" s="117" t="s">
        <v>120</v>
      </c>
      <c r="I10" s="117" t="s">
        <v>119</v>
      </c>
      <c r="J10" s="115" t="s">
        <v>24</v>
      </c>
      <c r="K10" s="115" t="s">
        <v>4</v>
      </c>
    </row>
    <row r="11" spans="1:16" ht="18" customHeight="1">
      <c r="A11" s="108">
        <v>41395</v>
      </c>
      <c r="B11" s="106" t="s">
        <v>141</v>
      </c>
      <c r="C11" s="109"/>
      <c r="D11" s="109"/>
      <c r="E11" s="110">
        <v>5</v>
      </c>
      <c r="F11" s="111"/>
      <c r="G11" s="111"/>
      <c r="H11" s="104"/>
      <c r="I11" s="112">
        <v>63</v>
      </c>
      <c r="J11" s="104"/>
      <c r="K11" s="113"/>
      <c r="L11" s="63"/>
      <c r="M11" s="63"/>
      <c r="N11" s="63"/>
    </row>
    <row r="12" spans="1:16" ht="18" customHeight="1">
      <c r="A12" s="108">
        <v>41399</v>
      </c>
      <c r="B12" s="106" t="s">
        <v>142</v>
      </c>
      <c r="C12" s="109"/>
      <c r="D12" s="109"/>
      <c r="E12" s="110"/>
      <c r="F12" s="111"/>
      <c r="G12" s="111"/>
      <c r="H12" s="104"/>
      <c r="I12" s="112">
        <v>63</v>
      </c>
      <c r="J12" s="104"/>
      <c r="K12" s="113"/>
      <c r="L12" s="63"/>
      <c r="M12" s="63"/>
      <c r="N12" s="63"/>
    </row>
    <row r="13" spans="1:16" ht="18" customHeight="1">
      <c r="A13" s="108"/>
      <c r="B13" s="106"/>
      <c r="C13" s="109"/>
      <c r="D13" s="109"/>
      <c r="E13" s="110"/>
      <c r="F13" s="111"/>
      <c r="G13" s="111"/>
      <c r="H13" s="104"/>
      <c r="I13" s="112"/>
      <c r="J13" s="104"/>
      <c r="K13" s="113"/>
      <c r="L13" s="63"/>
      <c r="M13" s="63"/>
      <c r="N13" s="63"/>
    </row>
    <row r="14" spans="1:16" ht="18" customHeight="1">
      <c r="A14" s="108"/>
      <c r="B14" s="106"/>
      <c r="C14" s="109"/>
      <c r="D14" s="109"/>
      <c r="E14" s="110"/>
      <c r="F14" s="111"/>
      <c r="G14" s="111"/>
      <c r="H14" s="104"/>
      <c r="I14" s="112"/>
      <c r="J14" s="104"/>
      <c r="K14" s="113"/>
      <c r="L14" s="63"/>
      <c r="M14" s="63"/>
      <c r="N14" s="63"/>
    </row>
    <row r="15" spans="1:16" ht="18" customHeight="1">
      <c r="A15" s="108"/>
      <c r="B15" s="106" t="s">
        <v>144</v>
      </c>
      <c r="C15" s="109"/>
      <c r="D15" s="109"/>
      <c r="E15" s="110"/>
      <c r="F15" s="111"/>
      <c r="G15" s="111"/>
      <c r="H15" s="104"/>
      <c r="I15" s="112">
        <v>30</v>
      </c>
      <c r="J15" s="104"/>
      <c r="K15" s="113"/>
      <c r="L15" s="63"/>
      <c r="M15" s="63"/>
      <c r="N15" s="63"/>
    </row>
    <row r="16" spans="1:16" ht="18" customHeight="1">
      <c r="A16" s="108"/>
      <c r="B16" s="104" t="s">
        <v>145</v>
      </c>
      <c r="C16" s="109"/>
      <c r="D16" s="109"/>
      <c r="E16" s="110"/>
      <c r="F16" s="111"/>
      <c r="G16" s="111"/>
      <c r="H16" s="104"/>
      <c r="I16" s="112">
        <v>30</v>
      </c>
      <c r="J16" s="104"/>
      <c r="K16" s="113"/>
      <c r="L16" s="63"/>
      <c r="M16" s="63"/>
      <c r="N16" s="63"/>
      <c r="O16">
        <v>28</v>
      </c>
      <c r="P16">
        <f>O16*50/100</f>
        <v>14</v>
      </c>
    </row>
    <row r="17" spans="1:18" ht="18" customHeight="1">
      <c r="A17" s="108"/>
      <c r="B17" s="106"/>
      <c r="C17" s="109"/>
      <c r="D17" s="109"/>
      <c r="E17" s="110"/>
      <c r="F17" s="111"/>
      <c r="G17" s="111"/>
      <c r="H17" s="104"/>
      <c r="I17" s="112"/>
      <c r="J17" s="104"/>
      <c r="K17" s="113"/>
      <c r="L17" s="63"/>
      <c r="M17" s="63"/>
      <c r="N17" s="63"/>
      <c r="P17">
        <f>O16+P16</f>
        <v>42</v>
      </c>
      <c r="R17" t="s">
        <v>130</v>
      </c>
    </row>
    <row r="18" spans="1:18" ht="18" customHeight="1">
      <c r="A18" s="108"/>
      <c r="B18" s="104"/>
      <c r="C18" s="109"/>
      <c r="D18" s="109"/>
      <c r="E18" s="110"/>
      <c r="F18" s="111"/>
      <c r="G18" s="111"/>
      <c r="H18" s="104"/>
      <c r="I18" s="112"/>
      <c r="J18" s="104"/>
      <c r="K18" s="113"/>
      <c r="L18" s="63"/>
      <c r="M18" s="63"/>
      <c r="N18" s="63"/>
    </row>
    <row r="19" spans="1:18" ht="18" customHeight="1">
      <c r="A19" s="108"/>
      <c r="B19" s="104"/>
      <c r="C19" s="109"/>
      <c r="D19" s="109"/>
      <c r="E19" s="110"/>
      <c r="F19" s="111"/>
      <c r="G19" s="111"/>
      <c r="H19" s="104"/>
      <c r="I19" s="112"/>
      <c r="J19" s="104"/>
      <c r="K19" s="113"/>
      <c r="L19" s="63"/>
      <c r="M19" s="63"/>
      <c r="N19" s="63"/>
    </row>
    <row r="20" spans="1:18" ht="18" customHeight="1">
      <c r="A20" s="108"/>
      <c r="B20" s="104"/>
      <c r="C20" s="109"/>
      <c r="D20" s="109"/>
      <c r="E20" s="110"/>
      <c r="F20" s="111"/>
      <c r="G20" s="111"/>
      <c r="H20" s="104"/>
      <c r="I20" s="112"/>
      <c r="J20" s="104"/>
      <c r="K20" s="113"/>
      <c r="L20" s="63"/>
      <c r="M20" s="63"/>
      <c r="N20" s="63"/>
    </row>
    <row r="21" spans="1:18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8" s="63" customFormat="1" ht="22.5" customHeight="1">
      <c r="A22" s="151"/>
      <c r="B22" s="152"/>
      <c r="C22" s="153"/>
      <c r="D22" s="154" t="s">
        <v>143</v>
      </c>
      <c r="E22" s="155"/>
      <c r="F22" s="150"/>
      <c r="G22" s="150"/>
      <c r="H22" s="150"/>
      <c r="I22" s="150"/>
      <c r="J22" s="156"/>
      <c r="K22" s="156"/>
    </row>
    <row r="23" spans="1:18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63"/>
      <c r="M23" s="63"/>
      <c r="N23" s="63"/>
    </row>
    <row r="24" spans="1:18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63"/>
      <c r="M24" s="63"/>
      <c r="N24" s="63"/>
    </row>
    <row r="25" spans="1:18">
      <c r="A25" s="175" t="s">
        <v>107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63"/>
      <c r="L25" s="63"/>
      <c r="M25" s="63"/>
      <c r="N25" s="63"/>
    </row>
    <row r="26" spans="1:18">
      <c r="A26" s="97" t="s">
        <v>108</v>
      </c>
      <c r="B26" s="176" t="s">
        <v>109</v>
      </c>
      <c r="C26" s="176" t="s">
        <v>110</v>
      </c>
      <c r="D26" s="176" t="s">
        <v>111</v>
      </c>
      <c r="E26" s="98"/>
      <c r="F26" s="98"/>
      <c r="G26" s="98"/>
      <c r="H26" s="178" t="s">
        <v>112</v>
      </c>
      <c r="I26" s="99"/>
      <c r="J26" s="178" t="s">
        <v>113</v>
      </c>
      <c r="K26" s="63"/>
      <c r="L26" s="63"/>
      <c r="M26" s="63"/>
      <c r="N26" s="63"/>
    </row>
    <row r="27" spans="1:18">
      <c r="A27" s="100" t="s">
        <v>115</v>
      </c>
      <c r="B27" s="177"/>
      <c r="C27" s="177"/>
      <c r="D27" s="177"/>
      <c r="E27" s="101"/>
      <c r="F27" s="101"/>
      <c r="G27" s="101"/>
      <c r="H27" s="179"/>
      <c r="I27" s="102"/>
      <c r="J27" s="179"/>
      <c r="K27" s="63"/>
      <c r="L27" s="63"/>
      <c r="M27" s="63"/>
      <c r="N27" s="63"/>
    </row>
    <row r="28" spans="1:18">
      <c r="A28" s="100">
        <v>2013</v>
      </c>
      <c r="B28" s="133">
        <v>38.5</v>
      </c>
      <c r="C28" s="133">
        <v>35.5</v>
      </c>
      <c r="D28" s="122">
        <v>33</v>
      </c>
      <c r="E28" s="133"/>
      <c r="F28" s="133"/>
      <c r="G28" s="133"/>
      <c r="H28" s="134" t="s">
        <v>135</v>
      </c>
      <c r="I28" s="134"/>
      <c r="J28" s="134" t="s">
        <v>136</v>
      </c>
      <c r="K28" s="63"/>
      <c r="L28" s="63"/>
      <c r="M28" s="63"/>
      <c r="N28" s="63"/>
    </row>
    <row r="29" spans="1:18">
      <c r="A29" s="100">
        <v>2012</v>
      </c>
      <c r="B29" s="120">
        <v>36.5</v>
      </c>
      <c r="C29" s="120">
        <v>33.5</v>
      </c>
      <c r="D29" s="123">
        <v>31</v>
      </c>
      <c r="E29" s="120"/>
      <c r="F29" s="120"/>
      <c r="G29" s="120"/>
      <c r="H29" s="123">
        <v>28</v>
      </c>
      <c r="I29" s="121"/>
      <c r="J29" s="121" t="s">
        <v>129</v>
      </c>
      <c r="K29" s="63"/>
      <c r="L29" s="63"/>
      <c r="M29" s="63"/>
      <c r="N29" s="63"/>
    </row>
    <row r="30" spans="1:18" s="119" customFormat="1">
      <c r="A30" s="100">
        <v>2011</v>
      </c>
      <c r="B30" s="122">
        <v>34.5</v>
      </c>
      <c r="C30" s="122">
        <v>31.5</v>
      </c>
      <c r="D30" s="122">
        <v>29</v>
      </c>
      <c r="E30" s="120"/>
      <c r="F30" s="120"/>
      <c r="G30" s="120"/>
      <c r="H30" s="121" t="s">
        <v>127</v>
      </c>
      <c r="I30" s="121"/>
      <c r="J30" s="121" t="s">
        <v>128</v>
      </c>
    </row>
    <row r="31" spans="1:18" s="119" customFormat="1">
      <c r="A31" s="100">
        <v>2010</v>
      </c>
      <c r="B31" s="103">
        <v>33</v>
      </c>
      <c r="C31" s="103">
        <v>30</v>
      </c>
      <c r="D31" s="103">
        <v>27.5</v>
      </c>
      <c r="E31" s="103"/>
      <c r="F31" s="103"/>
      <c r="G31" s="103"/>
      <c r="H31" s="103">
        <v>25</v>
      </c>
      <c r="I31" s="103"/>
      <c r="J31" s="103">
        <v>24</v>
      </c>
    </row>
    <row r="32" spans="1:18" s="63" customFormat="1">
      <c r="A32" s="100">
        <v>2009</v>
      </c>
      <c r="B32" s="103">
        <v>31.5</v>
      </c>
      <c r="C32" s="103">
        <v>28.5</v>
      </c>
      <c r="D32" s="103">
        <v>26</v>
      </c>
      <c r="E32" s="103"/>
      <c r="F32" s="103"/>
      <c r="G32" s="103"/>
      <c r="H32" s="103">
        <v>23.5</v>
      </c>
      <c r="I32" s="103"/>
      <c r="J32" s="103">
        <v>22.5</v>
      </c>
    </row>
    <row r="33" spans="1:14" s="96" customFormat="1">
      <c r="A33" s="100">
        <v>2008</v>
      </c>
      <c r="B33" s="103">
        <v>29.5</v>
      </c>
      <c r="C33" s="103">
        <v>26.5</v>
      </c>
      <c r="D33" s="103">
        <v>24</v>
      </c>
      <c r="E33" s="103"/>
      <c r="F33" s="103"/>
      <c r="G33" s="103"/>
      <c r="H33" s="103">
        <v>21.5</v>
      </c>
      <c r="I33" s="103"/>
      <c r="J33" s="103">
        <v>20.5</v>
      </c>
    </row>
    <row r="34" spans="1:14">
      <c r="A34" s="100">
        <v>2007</v>
      </c>
      <c r="B34" s="103">
        <v>28</v>
      </c>
      <c r="C34" s="103">
        <v>25</v>
      </c>
      <c r="D34" s="103">
        <v>22.5</v>
      </c>
      <c r="E34" s="103"/>
      <c r="F34" s="103"/>
      <c r="G34" s="103"/>
      <c r="H34" s="103">
        <v>20</v>
      </c>
      <c r="I34" s="103"/>
      <c r="J34" s="103">
        <v>19</v>
      </c>
      <c r="K34" s="63"/>
      <c r="L34" s="63"/>
      <c r="M34" s="63"/>
      <c r="N34" s="63"/>
    </row>
    <row r="35" spans="1:14">
      <c r="A35" s="100">
        <v>2006</v>
      </c>
      <c r="B35" s="103">
        <v>25.5</v>
      </c>
      <c r="C35" s="103">
        <v>23</v>
      </c>
      <c r="D35" s="103">
        <v>20.5</v>
      </c>
      <c r="E35" s="103"/>
      <c r="F35" s="103"/>
      <c r="G35" s="103"/>
      <c r="H35" s="103">
        <v>18</v>
      </c>
      <c r="I35" s="103"/>
      <c r="J35" s="103">
        <v>17</v>
      </c>
      <c r="K35" s="63"/>
      <c r="L35" s="63"/>
      <c r="M35" s="63"/>
      <c r="N35" s="63"/>
    </row>
    <row r="36" spans="1:14">
      <c r="A36" s="100">
        <v>2005</v>
      </c>
      <c r="B36" s="103">
        <v>24</v>
      </c>
      <c r="C36" s="103">
        <v>21.6</v>
      </c>
      <c r="D36" s="103">
        <v>19.2</v>
      </c>
      <c r="E36" s="103"/>
      <c r="F36" s="103"/>
      <c r="G36" s="103"/>
      <c r="H36" s="103">
        <v>16.8</v>
      </c>
      <c r="I36" s="103"/>
      <c r="J36" s="103">
        <v>15.6</v>
      </c>
      <c r="K36" s="63"/>
      <c r="L36" s="63"/>
      <c r="M36" s="63"/>
      <c r="N36" s="63"/>
    </row>
    <row r="37" spans="1:14">
      <c r="A37" s="100">
        <v>2004</v>
      </c>
      <c r="B37" s="103">
        <v>20</v>
      </c>
      <c r="C37" s="103">
        <v>18</v>
      </c>
      <c r="D37" s="103">
        <v>16</v>
      </c>
      <c r="E37" s="103"/>
      <c r="F37" s="103"/>
      <c r="G37" s="103"/>
      <c r="H37" s="103">
        <v>14</v>
      </c>
      <c r="I37" s="103"/>
      <c r="J37" s="103">
        <v>13</v>
      </c>
      <c r="K37" s="63"/>
      <c r="L37" s="63"/>
      <c r="M37" s="63"/>
      <c r="N37" s="63"/>
    </row>
    <row r="38" spans="1:14">
      <c r="A38" s="100">
        <v>2003</v>
      </c>
      <c r="B38" s="103">
        <v>16</v>
      </c>
      <c r="C38" s="103">
        <v>14</v>
      </c>
      <c r="D38" s="103">
        <v>13</v>
      </c>
      <c r="E38" s="103"/>
      <c r="F38" s="103"/>
      <c r="G38" s="103"/>
      <c r="H38" s="103">
        <v>11</v>
      </c>
      <c r="I38" s="103"/>
      <c r="J38" s="103">
        <v>10</v>
      </c>
      <c r="K38" s="63"/>
      <c r="L38" s="63"/>
      <c r="M38" s="63"/>
      <c r="N38" s="63"/>
    </row>
    <row r="39" spans="1:14">
      <c r="A39" s="100">
        <v>2002</v>
      </c>
      <c r="B39" s="103">
        <v>13</v>
      </c>
      <c r="C39" s="103">
        <v>11</v>
      </c>
      <c r="D39" s="103">
        <v>10</v>
      </c>
      <c r="E39" s="103"/>
      <c r="F39" s="103"/>
      <c r="G39" s="103"/>
      <c r="H39" s="103">
        <v>9</v>
      </c>
      <c r="I39" s="103"/>
      <c r="J39" s="103">
        <v>8</v>
      </c>
      <c r="K39" s="63"/>
      <c r="L39" s="63"/>
      <c r="M39" s="63"/>
      <c r="N39" s="63"/>
    </row>
    <row r="40" spans="1:1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</sheetData>
  <mergeCells count="30">
    <mergeCell ref="D4:F4"/>
    <mergeCell ref="D5:F5"/>
    <mergeCell ref="A25:J25"/>
    <mergeCell ref="B26:B27"/>
    <mergeCell ref="C26:C27"/>
    <mergeCell ref="D26:D27"/>
    <mergeCell ref="H26:H27"/>
    <mergeCell ref="J26:J27"/>
    <mergeCell ref="A24:K24"/>
    <mergeCell ref="C9:D9"/>
    <mergeCell ref="A9:A10"/>
    <mergeCell ref="A23:K23"/>
    <mergeCell ref="B9:B10"/>
    <mergeCell ref="E9:G9"/>
    <mergeCell ref="A1:K1"/>
    <mergeCell ref="J3:K3"/>
    <mergeCell ref="D3:F3"/>
    <mergeCell ref="F22:I22"/>
    <mergeCell ref="A22:C22"/>
    <mergeCell ref="D22:E22"/>
    <mergeCell ref="J22:K22"/>
    <mergeCell ref="H5:I6"/>
    <mergeCell ref="J5:K6"/>
    <mergeCell ref="H3:I3"/>
    <mergeCell ref="H4:I4"/>
    <mergeCell ref="H7:I7"/>
    <mergeCell ref="H9:I9"/>
    <mergeCell ref="J9:K9"/>
    <mergeCell ref="J7:K7"/>
    <mergeCell ref="J4:K4"/>
  </mergeCells>
  <phoneticPr fontId="0" type="noConversion"/>
  <hyperlinks>
    <hyperlink ref="A1:K1" location="'YAZDIRMA SAYFASI'!A1" display="BORDRO YAZDIR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AJ153"/>
  <sheetViews>
    <sheetView topLeftCell="A9" workbookViewId="0">
      <selection activeCell="I23" sqref="I23:M23"/>
    </sheetView>
  </sheetViews>
  <sheetFormatPr defaultRowHeight="12.75"/>
  <cols>
    <col min="1" max="1" width="17.42578125" customWidth="1"/>
    <col min="2" max="2" width="8" customWidth="1"/>
    <col min="3" max="3" width="15.7109375" customWidth="1"/>
    <col min="4" max="5" width="7.7109375" customWidth="1"/>
    <col min="6" max="6" width="6.7109375" customWidth="1"/>
    <col min="7" max="7" width="11.7109375" customWidth="1"/>
    <col min="8" max="8" width="16.7109375" customWidth="1"/>
    <col min="9" max="9" width="16.42578125" customWidth="1"/>
    <col min="10" max="10" width="16.7109375" customWidth="1"/>
    <col min="11" max="12" width="5.7109375" customWidth="1"/>
    <col min="13" max="14" width="7.7109375" customWidth="1"/>
    <col min="15" max="18" width="4.7109375" customWidth="1"/>
    <col min="25" max="31" width="4.7109375" hidden="1" customWidth="1"/>
    <col min="32" max="32" width="5.5703125" hidden="1" customWidth="1"/>
    <col min="33" max="36" width="4.7109375" hidden="1" customWidth="1"/>
  </cols>
  <sheetData>
    <row r="1" spans="1:34" ht="21" customHeight="1">
      <c r="A1" s="25" t="s">
        <v>0</v>
      </c>
      <c r="B1" s="234" t="str">
        <f>BİLGİ!B3</f>
        <v>M. Cüneyt ÖZŞAHİN</v>
      </c>
      <c r="C1" s="235"/>
      <c r="D1" s="235"/>
      <c r="E1" s="236"/>
    </row>
    <row r="2" spans="1:34" ht="21" customHeight="1" thickBot="1">
      <c r="A2" s="26" t="s">
        <v>1</v>
      </c>
      <c r="B2" s="237" t="str">
        <f>BİLGİ!B4</f>
        <v xml:space="preserve">Araştırma Görevlisi </v>
      </c>
      <c r="C2" s="238"/>
      <c r="D2" s="238"/>
      <c r="E2" s="239"/>
      <c r="F2" s="216" t="s">
        <v>32</v>
      </c>
      <c r="G2" s="219"/>
      <c r="H2" s="219"/>
      <c r="I2" s="219"/>
      <c r="J2" s="219"/>
      <c r="K2" s="219"/>
      <c r="O2" s="219"/>
      <c r="P2" s="209"/>
      <c r="Q2" s="209"/>
      <c r="R2" s="2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34" ht="21" customHeight="1" thickBot="1">
      <c r="A3" s="30" t="s">
        <v>17</v>
      </c>
      <c r="B3" s="42" t="str">
        <f>BİLGİ!B5</f>
        <v>6/3</v>
      </c>
      <c r="C3" s="243">
        <f>BİLGİ!B6</f>
        <v>2300</v>
      </c>
      <c r="D3" s="243"/>
      <c r="E3" s="244"/>
      <c r="F3" s="216" t="s">
        <v>8</v>
      </c>
      <c r="G3" s="217"/>
      <c r="H3" s="217"/>
      <c r="I3" s="217"/>
      <c r="J3" s="217"/>
      <c r="K3" s="218"/>
      <c r="L3" s="245" t="s">
        <v>15</v>
      </c>
      <c r="M3" s="246"/>
      <c r="N3" s="247" t="str">
        <f>BİLGİ!J3</f>
        <v xml:space="preserve">N.ERBAKAN Üni.Sosyal ve Beşeri Bilimler Fak. </v>
      </c>
      <c r="O3" s="248"/>
      <c r="P3" s="248"/>
      <c r="Q3" s="248"/>
      <c r="R3" s="249"/>
      <c r="S3" s="52"/>
      <c r="T3" s="52"/>
      <c r="U3" s="52"/>
      <c r="V3" s="52"/>
      <c r="W3" s="52"/>
      <c r="X3" s="52"/>
      <c r="Y3" s="52"/>
      <c r="Z3" s="52"/>
      <c r="AA3" s="32"/>
      <c r="AB3" s="32"/>
      <c r="AC3" s="32"/>
    </row>
    <row r="4" spans="1:34" ht="21" customHeight="1" thickBot="1">
      <c r="A4" s="27" t="s">
        <v>2</v>
      </c>
      <c r="B4" s="240">
        <f>BİLGİ!B7</f>
        <v>28.5</v>
      </c>
      <c r="C4" s="241"/>
      <c r="D4" s="241"/>
      <c r="E4" s="242"/>
      <c r="L4" s="245" t="s">
        <v>16</v>
      </c>
      <c r="M4" s="246"/>
      <c r="N4" s="250">
        <f>BİLGİ!J4</f>
        <v>2013</v>
      </c>
      <c r="O4" s="254"/>
      <c r="P4" s="254"/>
      <c r="Q4" s="254"/>
      <c r="R4" s="251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34" ht="18" customHeight="1" thickBot="1">
      <c r="A5" s="220" t="s">
        <v>30</v>
      </c>
      <c r="B5" s="228" t="s">
        <v>31</v>
      </c>
      <c r="C5" s="229"/>
      <c r="D5" s="250" t="s">
        <v>18</v>
      </c>
      <c r="E5" s="251"/>
      <c r="F5" s="225" t="s">
        <v>19</v>
      </c>
      <c r="G5" s="225"/>
      <c r="H5" s="225"/>
      <c r="I5" s="264" t="s">
        <v>25</v>
      </c>
      <c r="J5" s="264"/>
      <c r="K5" s="225" t="s">
        <v>26</v>
      </c>
      <c r="L5" s="225"/>
      <c r="M5" s="225"/>
      <c r="N5" s="225"/>
      <c r="O5" s="225" t="s">
        <v>29</v>
      </c>
      <c r="P5" s="225"/>
      <c r="Q5" s="225"/>
      <c r="R5" s="225"/>
      <c r="S5" s="23"/>
      <c r="T5" s="23"/>
      <c r="U5" s="23"/>
      <c r="V5" s="23"/>
      <c r="W5" s="23"/>
      <c r="X5" s="23"/>
      <c r="Y5" s="23"/>
      <c r="Z5" s="23"/>
      <c r="AA5" s="10"/>
      <c r="AB5" s="10"/>
      <c r="AC5" s="10"/>
    </row>
    <row r="6" spans="1:34" ht="18" customHeight="1" thickBot="1">
      <c r="A6" s="220"/>
      <c r="B6" s="230"/>
      <c r="C6" s="231"/>
      <c r="D6" s="253" t="s">
        <v>5</v>
      </c>
      <c r="E6" s="253" t="s">
        <v>6</v>
      </c>
      <c r="F6" s="252" t="s">
        <v>20</v>
      </c>
      <c r="G6" s="225" t="s">
        <v>21</v>
      </c>
      <c r="H6" s="225" t="s">
        <v>3</v>
      </c>
      <c r="I6" s="220" t="s">
        <v>23</v>
      </c>
      <c r="J6" s="225" t="s">
        <v>4</v>
      </c>
      <c r="K6" s="225" t="s">
        <v>24</v>
      </c>
      <c r="L6" s="225"/>
      <c r="M6" s="225" t="s">
        <v>28</v>
      </c>
      <c r="N6" s="225"/>
      <c r="O6" s="225"/>
      <c r="P6" s="225"/>
      <c r="Q6" s="225"/>
      <c r="R6" s="225"/>
      <c r="S6" s="23"/>
      <c r="T6" s="23"/>
      <c r="U6" s="23"/>
      <c r="V6" s="23"/>
      <c r="W6" s="23"/>
      <c r="X6" s="23"/>
      <c r="Y6" s="23"/>
      <c r="Z6" s="23"/>
      <c r="AA6" s="10"/>
      <c r="AB6" s="10"/>
      <c r="AC6" s="10"/>
    </row>
    <row r="7" spans="1:34" ht="18" customHeight="1" thickBot="1">
      <c r="A7" s="220"/>
      <c r="B7" s="230"/>
      <c r="C7" s="231"/>
      <c r="D7" s="253"/>
      <c r="E7" s="253"/>
      <c r="F7" s="252"/>
      <c r="G7" s="225"/>
      <c r="H7" s="225"/>
      <c r="I7" s="220"/>
      <c r="J7" s="225"/>
      <c r="K7" s="225"/>
      <c r="L7" s="225"/>
      <c r="M7" s="225"/>
      <c r="N7" s="225"/>
      <c r="O7" s="225"/>
      <c r="P7" s="225"/>
      <c r="Q7" s="225"/>
      <c r="R7" s="22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4" ht="33" customHeight="1" thickBot="1">
      <c r="A8" s="220"/>
      <c r="B8" s="232"/>
      <c r="C8" s="233"/>
      <c r="D8" s="253"/>
      <c r="E8" s="253"/>
      <c r="F8" s="252"/>
      <c r="G8" s="37" t="s">
        <v>22</v>
      </c>
      <c r="H8" s="37" t="s">
        <v>22</v>
      </c>
      <c r="I8" s="220"/>
      <c r="J8" s="37" t="s">
        <v>22</v>
      </c>
      <c r="K8" s="225"/>
      <c r="L8" s="225"/>
      <c r="M8" s="258" t="s">
        <v>27</v>
      </c>
      <c r="N8" s="258"/>
      <c r="O8" s="225" t="s">
        <v>27</v>
      </c>
      <c r="P8" s="225"/>
      <c r="Q8" s="225"/>
      <c r="R8" s="225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4" ht="24.95" customHeight="1">
      <c r="A9" s="62">
        <f>BİLGİ!A11</f>
        <v>41395</v>
      </c>
      <c r="B9" s="214" t="str">
        <f>BİLGİ!B11</f>
        <v xml:space="preserve">Konya-İstanbul </v>
      </c>
      <c r="C9" s="215"/>
      <c r="D9" s="47">
        <f>BİLGİ!C11</f>
        <v>0</v>
      </c>
      <c r="E9" s="47">
        <f>BİLGİ!D11</f>
        <v>0</v>
      </c>
      <c r="F9" s="58">
        <f>BİLGİ!E11</f>
        <v>5</v>
      </c>
      <c r="G9" s="59">
        <f>IF(F9&gt;=1/3,$B$4,0)</f>
        <v>28.5</v>
      </c>
      <c r="H9" s="60">
        <f>ROUND(IF(F9=1/3,(G9/3),IF(F9=2/3,(G9/3)*2,IF(F9&gt;=0,(F9*G9)))),2)</f>
        <v>142.5</v>
      </c>
      <c r="I9" s="38">
        <f>BİLGİ!H11</f>
        <v>0</v>
      </c>
      <c r="J9" s="41">
        <f>BİLGİ!I11</f>
        <v>63</v>
      </c>
      <c r="K9" s="226">
        <f>BİLGİ!J11</f>
        <v>0</v>
      </c>
      <c r="L9" s="227"/>
      <c r="M9" s="221">
        <f>BİLGİ!K11</f>
        <v>0</v>
      </c>
      <c r="N9" s="222"/>
      <c r="O9" s="185">
        <f>ROUND(SUM(H9+J9),2)</f>
        <v>205.5</v>
      </c>
      <c r="P9" s="186"/>
      <c r="Q9" s="186"/>
      <c r="R9" s="187"/>
      <c r="S9" s="53"/>
      <c r="T9" s="53"/>
      <c r="U9" s="53"/>
      <c r="V9" s="53"/>
      <c r="W9" s="53"/>
      <c r="X9" s="53"/>
      <c r="Y9" s="53"/>
      <c r="Z9" s="53"/>
      <c r="AA9" s="34"/>
      <c r="AB9" s="34" t="s">
        <v>39</v>
      </c>
      <c r="AC9" s="34"/>
      <c r="AE9" s="31"/>
      <c r="AF9" s="46"/>
      <c r="AG9" s="48">
        <v>0</v>
      </c>
      <c r="AH9">
        <v>0</v>
      </c>
    </row>
    <row r="10" spans="1:34" ht="24.95" customHeight="1">
      <c r="A10" s="62">
        <f>BİLGİ!A12</f>
        <v>41399</v>
      </c>
      <c r="B10" s="212" t="str">
        <f>BİLGİ!B12</f>
        <v>İstanbul-Konya</v>
      </c>
      <c r="C10" s="213"/>
      <c r="D10" s="47">
        <f>BİLGİ!C12</f>
        <v>0</v>
      </c>
      <c r="E10" s="47">
        <f>BİLGİ!D12</f>
        <v>0</v>
      </c>
      <c r="F10" s="58">
        <f>BİLGİ!E12</f>
        <v>0</v>
      </c>
      <c r="G10" s="59">
        <f t="shared" ref="G10:G18" si="0">IF(F10&gt;=1/3,$B$4,0)</f>
        <v>0</v>
      </c>
      <c r="H10" s="60">
        <f t="shared" ref="H10:H18" si="1">ROUND(IF(F10=1/3,(G10/3),IF(F10=2/3,(G10/3)*2,IF(F10&gt;=0,(F10*G10)))),2)</f>
        <v>0</v>
      </c>
      <c r="I10" s="38">
        <f>BİLGİ!H12</f>
        <v>0</v>
      </c>
      <c r="J10" s="41">
        <f>BİLGİ!I12</f>
        <v>63</v>
      </c>
      <c r="K10" s="226">
        <f>BİLGİ!J12</f>
        <v>0</v>
      </c>
      <c r="L10" s="227"/>
      <c r="M10" s="221">
        <f>BİLGİ!K12</f>
        <v>0</v>
      </c>
      <c r="N10" s="222"/>
      <c r="O10" s="185">
        <f>ROUND(SUM(H10+J10),2)</f>
        <v>63</v>
      </c>
      <c r="P10" s="186"/>
      <c r="Q10" s="186"/>
      <c r="R10" s="187"/>
      <c r="S10" s="53"/>
      <c r="T10" s="53"/>
      <c r="U10" s="53"/>
      <c r="V10" s="53"/>
      <c r="W10" s="53"/>
      <c r="X10" s="53"/>
      <c r="Y10" s="53"/>
      <c r="Z10" s="53"/>
      <c r="AA10" s="34"/>
      <c r="AB10" s="34" t="s">
        <v>41</v>
      </c>
      <c r="AC10" s="34" t="s">
        <v>38</v>
      </c>
      <c r="AD10">
        <v>8400</v>
      </c>
      <c r="AE10" s="31" t="s">
        <v>54</v>
      </c>
      <c r="AF10" s="46">
        <v>0.33333333333333331</v>
      </c>
      <c r="AG10" s="55" t="s">
        <v>90</v>
      </c>
      <c r="AH10" t="s">
        <v>91</v>
      </c>
    </row>
    <row r="11" spans="1:34" ht="24.95" customHeight="1">
      <c r="A11" s="62">
        <f>BİLGİ!A13</f>
        <v>0</v>
      </c>
      <c r="B11" s="212">
        <f>BİLGİ!B13</f>
        <v>0</v>
      </c>
      <c r="C11" s="213"/>
      <c r="D11" s="47">
        <f>BİLGİ!C13</f>
        <v>0</v>
      </c>
      <c r="E11" s="47">
        <f>BİLGİ!D13</f>
        <v>0</v>
      </c>
      <c r="F11" s="58">
        <f>BİLGİ!E13</f>
        <v>0</v>
      </c>
      <c r="G11" s="59">
        <f t="shared" si="0"/>
        <v>0</v>
      </c>
      <c r="H11" s="60">
        <f t="shared" si="1"/>
        <v>0</v>
      </c>
      <c r="I11" s="38">
        <f>BİLGİ!H13</f>
        <v>0</v>
      </c>
      <c r="J11" s="41">
        <f>BİLGİ!I13</f>
        <v>0</v>
      </c>
      <c r="K11" s="226">
        <f>BİLGİ!J13</f>
        <v>0</v>
      </c>
      <c r="L11" s="227"/>
      <c r="M11" s="221">
        <f>BİLGİ!K13</f>
        <v>0</v>
      </c>
      <c r="N11" s="222"/>
      <c r="O11" s="185">
        <f>ROUND(SUM(H11+J11),2)</f>
        <v>0</v>
      </c>
      <c r="P11" s="186"/>
      <c r="Q11" s="186"/>
      <c r="R11" s="187"/>
      <c r="S11" s="53"/>
      <c r="T11" s="53"/>
      <c r="U11" s="53"/>
      <c r="V11" s="53"/>
      <c r="W11" s="53"/>
      <c r="X11" s="53"/>
      <c r="Y11" s="53"/>
      <c r="Z11" s="53"/>
      <c r="AA11" s="34"/>
      <c r="AB11" s="34" t="s">
        <v>42</v>
      </c>
      <c r="AC11" s="34" t="s">
        <v>52</v>
      </c>
      <c r="AD11">
        <v>7600</v>
      </c>
      <c r="AE11" s="31" t="s">
        <v>55</v>
      </c>
      <c r="AF11" s="46">
        <v>0.35416666666666669</v>
      </c>
      <c r="AG11" s="55" t="s">
        <v>87</v>
      </c>
      <c r="AH11" t="s">
        <v>92</v>
      </c>
    </row>
    <row r="12" spans="1:34" ht="24.95" customHeight="1">
      <c r="A12" s="62">
        <f>BİLGİ!A14</f>
        <v>0</v>
      </c>
      <c r="B12" s="212">
        <f>BİLGİ!B14</f>
        <v>0</v>
      </c>
      <c r="C12" s="213"/>
      <c r="D12" s="47">
        <f>BİLGİ!C14</f>
        <v>0</v>
      </c>
      <c r="E12" s="47">
        <f>BİLGİ!D14</f>
        <v>0</v>
      </c>
      <c r="F12" s="58">
        <f>BİLGİ!E14</f>
        <v>0</v>
      </c>
      <c r="G12" s="59">
        <f t="shared" si="0"/>
        <v>0</v>
      </c>
      <c r="H12" s="60">
        <f t="shared" si="1"/>
        <v>0</v>
      </c>
      <c r="I12" s="38">
        <f>BİLGİ!H14</f>
        <v>0</v>
      </c>
      <c r="J12" s="41">
        <f>BİLGİ!I14</f>
        <v>0</v>
      </c>
      <c r="K12" s="226">
        <f>BİLGİ!J14</f>
        <v>0</v>
      </c>
      <c r="L12" s="227"/>
      <c r="M12" s="221">
        <f>BİLGİ!K14</f>
        <v>0</v>
      </c>
      <c r="N12" s="222"/>
      <c r="O12" s="185">
        <f>ROUND(SUM(H12+J12),2)</f>
        <v>0</v>
      </c>
      <c r="P12" s="186"/>
      <c r="Q12" s="186"/>
      <c r="R12" s="187"/>
      <c r="S12" s="53"/>
      <c r="T12" s="53"/>
      <c r="U12" s="53"/>
      <c r="V12" s="53"/>
      <c r="W12" s="53"/>
      <c r="X12" s="53"/>
      <c r="Y12" s="53"/>
      <c r="Z12" s="53"/>
      <c r="AA12" s="34"/>
      <c r="AB12" s="34" t="s">
        <v>43</v>
      </c>
      <c r="AC12" s="34" t="s">
        <v>53</v>
      </c>
      <c r="AD12">
        <v>6400</v>
      </c>
      <c r="AE12" s="31" t="s">
        <v>56</v>
      </c>
      <c r="AF12" s="46">
        <v>0.375</v>
      </c>
      <c r="AG12" s="48">
        <v>1</v>
      </c>
      <c r="AH12" t="s">
        <v>93</v>
      </c>
    </row>
    <row r="13" spans="1:34" ht="24.95" customHeight="1">
      <c r="A13" s="62">
        <f>BİLGİ!A15</f>
        <v>0</v>
      </c>
      <c r="B13" s="212" t="str">
        <f>BİLGİ!B15</f>
        <v xml:space="preserve">Konya Otogar Taksi </v>
      </c>
      <c r="C13" s="213"/>
      <c r="D13" s="47">
        <f>BİLGİ!C15</f>
        <v>0</v>
      </c>
      <c r="E13" s="47">
        <f>BİLGİ!D15</f>
        <v>0</v>
      </c>
      <c r="F13" s="58">
        <f>BİLGİ!E15</f>
        <v>0</v>
      </c>
      <c r="G13" s="59">
        <f t="shared" si="0"/>
        <v>0</v>
      </c>
      <c r="H13" s="60">
        <f t="shared" si="1"/>
        <v>0</v>
      </c>
      <c r="I13" s="38">
        <f>BİLGİ!H15</f>
        <v>0</v>
      </c>
      <c r="J13" s="41">
        <f>BİLGİ!I15</f>
        <v>30</v>
      </c>
      <c r="K13" s="226">
        <f>BİLGİ!J15</f>
        <v>0</v>
      </c>
      <c r="L13" s="227"/>
      <c r="M13" s="221">
        <f>BİLGİ!K15</f>
        <v>0</v>
      </c>
      <c r="N13" s="222"/>
      <c r="O13" s="185">
        <f t="shared" ref="O13:O20" si="2">ROUND(SUM(H13+J13),2)</f>
        <v>30</v>
      </c>
      <c r="P13" s="186"/>
      <c r="Q13" s="186"/>
      <c r="R13" s="187"/>
      <c r="S13" s="53"/>
      <c r="T13" s="53"/>
      <c r="U13" s="53"/>
      <c r="V13" s="53"/>
      <c r="W13" s="53"/>
      <c r="X13" s="53"/>
      <c r="Y13" s="53"/>
      <c r="Z13" s="53"/>
      <c r="AA13" s="34"/>
      <c r="AB13" s="34" t="s">
        <v>44</v>
      </c>
      <c r="AC13" s="34" t="s">
        <v>46</v>
      </c>
      <c r="AD13">
        <v>5300</v>
      </c>
      <c r="AE13" s="31" t="s">
        <v>57</v>
      </c>
      <c r="AF13" s="46">
        <v>0.39583333333333331</v>
      </c>
      <c r="AG13" s="48">
        <v>2</v>
      </c>
      <c r="AH13" t="s">
        <v>94</v>
      </c>
    </row>
    <row r="14" spans="1:34" ht="24.95" customHeight="1">
      <c r="A14" s="62">
        <f>BİLGİ!A16</f>
        <v>0</v>
      </c>
      <c r="B14" s="212" t="str">
        <f>BİLGİ!B16</f>
        <v xml:space="preserve">İstanbul Otogar Taksi </v>
      </c>
      <c r="C14" s="213"/>
      <c r="D14" s="47">
        <f>BİLGİ!C16</f>
        <v>0</v>
      </c>
      <c r="E14" s="47">
        <f>BİLGİ!D16</f>
        <v>0</v>
      </c>
      <c r="F14" s="58">
        <f>BİLGİ!E16</f>
        <v>0</v>
      </c>
      <c r="G14" s="59">
        <f t="shared" si="0"/>
        <v>0</v>
      </c>
      <c r="H14" s="60">
        <f t="shared" si="1"/>
        <v>0</v>
      </c>
      <c r="I14" s="38">
        <f>BİLGİ!H16</f>
        <v>0</v>
      </c>
      <c r="J14" s="41">
        <f>BİLGİ!I16</f>
        <v>30</v>
      </c>
      <c r="K14" s="226">
        <f>BİLGİ!J16</f>
        <v>0</v>
      </c>
      <c r="L14" s="227"/>
      <c r="M14" s="221">
        <f>BİLGİ!K16</f>
        <v>0</v>
      </c>
      <c r="N14" s="222"/>
      <c r="O14" s="185">
        <f t="shared" si="2"/>
        <v>30</v>
      </c>
      <c r="P14" s="186"/>
      <c r="Q14" s="186"/>
      <c r="R14" s="187"/>
      <c r="S14" s="53"/>
      <c r="T14" s="53"/>
      <c r="U14" s="53"/>
      <c r="V14" s="53"/>
      <c r="W14" s="53"/>
      <c r="X14" s="53"/>
      <c r="Y14" s="53"/>
      <c r="Z14" s="53"/>
      <c r="AA14" s="34"/>
      <c r="AB14" s="34" t="s">
        <v>45</v>
      </c>
      <c r="AC14" s="34" t="s">
        <v>47</v>
      </c>
      <c r="AD14">
        <v>4800</v>
      </c>
      <c r="AE14" s="31" t="s">
        <v>58</v>
      </c>
      <c r="AF14" s="46">
        <v>0.41666666666666669</v>
      </c>
      <c r="AG14" s="48">
        <v>3</v>
      </c>
      <c r="AH14" t="s">
        <v>95</v>
      </c>
    </row>
    <row r="15" spans="1:34" ht="24.95" customHeight="1">
      <c r="A15" s="62">
        <f>BİLGİ!A17</f>
        <v>0</v>
      </c>
      <c r="B15" s="212">
        <f>BİLGİ!B17</f>
        <v>0</v>
      </c>
      <c r="C15" s="213"/>
      <c r="D15" s="47">
        <f>BİLGİ!C17</f>
        <v>0</v>
      </c>
      <c r="E15" s="47">
        <f>BİLGİ!D17</f>
        <v>0</v>
      </c>
      <c r="F15" s="58">
        <f>BİLGİ!E17</f>
        <v>0</v>
      </c>
      <c r="G15" s="59">
        <f t="shared" si="0"/>
        <v>0</v>
      </c>
      <c r="H15" s="60">
        <f t="shared" si="1"/>
        <v>0</v>
      </c>
      <c r="I15" s="38">
        <f>BİLGİ!H17</f>
        <v>0</v>
      </c>
      <c r="J15" s="41">
        <f>BİLGİ!I17</f>
        <v>0</v>
      </c>
      <c r="K15" s="226">
        <f>BİLGİ!J17</f>
        <v>0</v>
      </c>
      <c r="L15" s="227"/>
      <c r="M15" s="221">
        <f>BİLGİ!K17</f>
        <v>0</v>
      </c>
      <c r="N15" s="222"/>
      <c r="O15" s="185">
        <f t="shared" si="2"/>
        <v>0</v>
      </c>
      <c r="P15" s="186"/>
      <c r="Q15" s="186"/>
      <c r="R15" s="187"/>
      <c r="S15" s="53"/>
      <c r="T15" s="53"/>
      <c r="U15" s="53"/>
      <c r="V15" s="53"/>
      <c r="W15" s="53"/>
      <c r="X15" s="53"/>
      <c r="Y15" s="53"/>
      <c r="Z15" s="53"/>
      <c r="AA15" s="34"/>
      <c r="AB15" s="51"/>
      <c r="AC15" s="34" t="s">
        <v>48</v>
      </c>
      <c r="AD15">
        <v>3600</v>
      </c>
      <c r="AE15" s="31" t="s">
        <v>59</v>
      </c>
      <c r="AF15" s="46">
        <v>0.4375</v>
      </c>
      <c r="AG15" s="48">
        <v>4</v>
      </c>
      <c r="AH15" t="s">
        <v>96</v>
      </c>
    </row>
    <row r="16" spans="1:34" ht="24.95" customHeight="1">
      <c r="A16" s="62">
        <f>BİLGİ!A18</f>
        <v>0</v>
      </c>
      <c r="B16" s="212">
        <f>BİLGİ!B18</f>
        <v>0</v>
      </c>
      <c r="C16" s="213"/>
      <c r="D16" s="47">
        <f>BİLGİ!C18</f>
        <v>0</v>
      </c>
      <c r="E16" s="47">
        <f>BİLGİ!D18</f>
        <v>0</v>
      </c>
      <c r="F16" s="58">
        <f>BİLGİ!E18</f>
        <v>0</v>
      </c>
      <c r="G16" s="59">
        <f t="shared" si="0"/>
        <v>0</v>
      </c>
      <c r="H16" s="60">
        <f t="shared" si="1"/>
        <v>0</v>
      </c>
      <c r="I16" s="38">
        <f>BİLGİ!H18</f>
        <v>0</v>
      </c>
      <c r="J16" s="41">
        <f>BİLGİ!I18</f>
        <v>0</v>
      </c>
      <c r="K16" s="226">
        <f>BİLGİ!J18</f>
        <v>0</v>
      </c>
      <c r="L16" s="227"/>
      <c r="M16" s="221">
        <f>BİLGİ!K18</f>
        <v>0</v>
      </c>
      <c r="N16" s="222"/>
      <c r="O16" s="185">
        <f t="shared" si="2"/>
        <v>0</v>
      </c>
      <c r="P16" s="186"/>
      <c r="Q16" s="186"/>
      <c r="R16" s="187"/>
      <c r="S16" s="53"/>
      <c r="T16" s="53"/>
      <c r="U16" s="53"/>
      <c r="V16" s="53"/>
      <c r="W16" s="53"/>
      <c r="X16" s="53"/>
      <c r="Y16" s="53"/>
      <c r="Z16" s="53"/>
      <c r="AA16" s="34"/>
      <c r="AB16" s="34"/>
      <c r="AC16" s="34" t="s">
        <v>49</v>
      </c>
      <c r="AD16">
        <v>3000</v>
      </c>
      <c r="AE16" s="31" t="s">
        <v>60</v>
      </c>
      <c r="AF16" s="46">
        <v>0.54166666666666663</v>
      </c>
      <c r="AG16" s="48">
        <v>5</v>
      </c>
      <c r="AH16" t="s">
        <v>97</v>
      </c>
    </row>
    <row r="17" spans="1:33" ht="24.95" customHeight="1">
      <c r="A17" s="62">
        <f>BİLGİ!A19</f>
        <v>0</v>
      </c>
      <c r="B17" s="212">
        <f>BİLGİ!B19</f>
        <v>0</v>
      </c>
      <c r="C17" s="213"/>
      <c r="D17" s="47">
        <f>BİLGİ!C19</f>
        <v>0</v>
      </c>
      <c r="E17" s="47">
        <f>BİLGİ!D19</f>
        <v>0</v>
      </c>
      <c r="F17" s="58">
        <f>BİLGİ!E19</f>
        <v>0</v>
      </c>
      <c r="G17" s="59">
        <f t="shared" si="0"/>
        <v>0</v>
      </c>
      <c r="H17" s="60">
        <f t="shared" si="1"/>
        <v>0</v>
      </c>
      <c r="I17" s="38">
        <f>BİLGİ!H19</f>
        <v>0</v>
      </c>
      <c r="J17" s="41">
        <f>BİLGİ!I19</f>
        <v>0</v>
      </c>
      <c r="K17" s="226">
        <f>BİLGİ!J19</f>
        <v>0</v>
      </c>
      <c r="L17" s="227"/>
      <c r="M17" s="221">
        <f>BİLGİ!K19</f>
        <v>0</v>
      </c>
      <c r="N17" s="222"/>
      <c r="O17" s="185">
        <f t="shared" si="2"/>
        <v>0</v>
      </c>
      <c r="P17" s="186"/>
      <c r="Q17" s="186"/>
      <c r="R17" s="187"/>
      <c r="S17" s="53"/>
      <c r="T17" s="53"/>
      <c r="U17" s="53"/>
      <c r="V17" s="53"/>
      <c r="W17" s="53"/>
      <c r="X17" s="53"/>
      <c r="Y17" s="53"/>
      <c r="Z17" s="53"/>
      <c r="AA17" s="34"/>
      <c r="AB17" s="34"/>
      <c r="AC17" s="34" t="s">
        <v>50</v>
      </c>
      <c r="AD17">
        <v>2700</v>
      </c>
      <c r="AE17" s="31" t="s">
        <v>61</v>
      </c>
      <c r="AF17" s="46">
        <v>0.5625</v>
      </c>
      <c r="AG17" s="48">
        <v>6</v>
      </c>
    </row>
    <row r="18" spans="1:33" ht="24.95" customHeight="1">
      <c r="A18" s="62">
        <f>BİLGİ!A20</f>
        <v>0</v>
      </c>
      <c r="B18" s="212">
        <f>BİLGİ!B20</f>
        <v>0</v>
      </c>
      <c r="C18" s="213"/>
      <c r="D18" s="47">
        <f>BİLGİ!C20</f>
        <v>0</v>
      </c>
      <c r="E18" s="47">
        <f>BİLGİ!D20</f>
        <v>0</v>
      </c>
      <c r="F18" s="58">
        <f>BİLGİ!E20</f>
        <v>0</v>
      </c>
      <c r="G18" s="59">
        <f t="shared" si="0"/>
        <v>0</v>
      </c>
      <c r="H18" s="60">
        <f t="shared" si="1"/>
        <v>0</v>
      </c>
      <c r="I18" s="38">
        <f>BİLGİ!H20</f>
        <v>0</v>
      </c>
      <c r="J18" s="41">
        <f>BİLGİ!I20</f>
        <v>0</v>
      </c>
      <c r="K18" s="226">
        <f>BİLGİ!J20</f>
        <v>0</v>
      </c>
      <c r="L18" s="227"/>
      <c r="M18" s="221">
        <f>BİLGİ!K20</f>
        <v>0</v>
      </c>
      <c r="N18" s="222"/>
      <c r="O18" s="185">
        <f t="shared" si="2"/>
        <v>0</v>
      </c>
      <c r="P18" s="186"/>
      <c r="Q18" s="186"/>
      <c r="R18" s="187"/>
      <c r="S18" s="53"/>
      <c r="T18" s="53"/>
      <c r="U18" s="53"/>
      <c r="V18" s="53"/>
      <c r="W18" s="53"/>
      <c r="X18" s="53"/>
      <c r="Y18" s="53"/>
      <c r="Z18" s="53"/>
      <c r="AA18" s="34"/>
      <c r="AB18" s="34"/>
      <c r="AC18" s="34" t="s">
        <v>51</v>
      </c>
      <c r="AD18">
        <v>2200</v>
      </c>
      <c r="AE18" s="31" t="s">
        <v>62</v>
      </c>
      <c r="AF18" s="46">
        <v>0.58333333333333337</v>
      </c>
      <c r="AG18" s="48">
        <v>7</v>
      </c>
    </row>
    <row r="19" spans="1:33" ht="24.95" customHeight="1">
      <c r="A19" s="49"/>
      <c r="B19" s="195"/>
      <c r="C19" s="196"/>
      <c r="D19" s="47"/>
      <c r="E19" s="47"/>
      <c r="F19" s="58"/>
      <c r="G19" s="59"/>
      <c r="H19" s="60"/>
      <c r="I19" s="38"/>
      <c r="J19" s="50"/>
      <c r="K19" s="191"/>
      <c r="L19" s="192"/>
      <c r="M19" s="193"/>
      <c r="N19" s="194"/>
      <c r="O19" s="185">
        <f t="shared" si="2"/>
        <v>0</v>
      </c>
      <c r="P19" s="186"/>
      <c r="Q19" s="186"/>
      <c r="R19" s="187"/>
      <c r="S19" s="53"/>
      <c r="T19" s="53"/>
      <c r="U19" s="53"/>
      <c r="V19" s="53"/>
      <c r="W19" s="53"/>
      <c r="X19" s="53"/>
      <c r="Y19" s="53"/>
      <c r="Z19" s="53"/>
      <c r="AA19" s="35"/>
      <c r="AB19" s="35"/>
      <c r="AC19" s="35"/>
      <c r="AE19" s="31" t="s">
        <v>63</v>
      </c>
      <c r="AF19" s="46"/>
      <c r="AG19" s="48">
        <v>16</v>
      </c>
    </row>
    <row r="20" spans="1:33" ht="24.95" customHeight="1" thickBot="1">
      <c r="A20" s="28"/>
      <c r="B20" s="210"/>
      <c r="C20" s="211"/>
      <c r="D20" s="47"/>
      <c r="E20" s="47"/>
      <c r="F20" s="58"/>
      <c r="G20" s="59"/>
      <c r="H20" s="60"/>
      <c r="I20" s="39"/>
      <c r="J20" s="40"/>
      <c r="K20" s="223"/>
      <c r="L20" s="260"/>
      <c r="M20" s="223"/>
      <c r="N20" s="224"/>
      <c r="O20" s="185">
        <f t="shared" si="2"/>
        <v>0</v>
      </c>
      <c r="P20" s="186"/>
      <c r="Q20" s="186"/>
      <c r="R20" s="187"/>
      <c r="S20" s="53"/>
      <c r="T20" s="53"/>
      <c r="U20" s="53"/>
      <c r="V20" s="53"/>
      <c r="W20" s="53"/>
      <c r="X20" s="53"/>
      <c r="Y20" s="53"/>
      <c r="Z20" s="53"/>
      <c r="AA20" s="23"/>
      <c r="AB20" s="23"/>
      <c r="AC20" s="45"/>
      <c r="AE20" s="31" t="s">
        <v>64</v>
      </c>
      <c r="AF20" s="46"/>
      <c r="AG20" s="48">
        <v>17</v>
      </c>
    </row>
    <row r="21" spans="1:33" ht="18" customHeight="1" thickBot="1">
      <c r="A21" s="250" t="s">
        <v>7</v>
      </c>
      <c r="B21" s="254"/>
      <c r="C21" s="254"/>
      <c r="D21" s="254"/>
      <c r="E21" s="254"/>
      <c r="F21" s="254"/>
      <c r="G21" s="251"/>
      <c r="H21" s="61">
        <f>SUM(H9:H18)</f>
        <v>142.5</v>
      </c>
      <c r="I21" s="15"/>
      <c r="J21" s="61">
        <f>SUM(J9:J18)</f>
        <v>186</v>
      </c>
      <c r="K21" s="255"/>
      <c r="L21" s="257"/>
      <c r="M21" s="255"/>
      <c r="N21" s="256"/>
      <c r="O21" s="261">
        <f>SUM(O9:R20)</f>
        <v>328.5</v>
      </c>
      <c r="P21" s="262"/>
      <c r="Q21" s="262"/>
      <c r="R21" s="263"/>
      <c r="S21" s="54"/>
      <c r="T21" s="54"/>
      <c r="U21" s="54"/>
      <c r="V21" s="54"/>
      <c r="W21" s="54"/>
      <c r="X21" s="54"/>
      <c r="Y21" s="54"/>
      <c r="Z21" s="54"/>
      <c r="AA21" s="23"/>
      <c r="AB21" s="23"/>
      <c r="AC21" s="45"/>
      <c r="AE21" s="31" t="s">
        <v>65</v>
      </c>
      <c r="AF21" s="46"/>
      <c r="AG21" s="48">
        <v>18</v>
      </c>
    </row>
    <row r="22" spans="1:33" ht="1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45"/>
      <c r="AE22" s="31" t="s">
        <v>66</v>
      </c>
      <c r="AF22" s="46"/>
      <c r="AG22" s="48">
        <v>19</v>
      </c>
    </row>
    <row r="23" spans="1:33" ht="18.75" customHeight="1">
      <c r="A23" s="197" t="s">
        <v>124</v>
      </c>
      <c r="B23" s="198"/>
      <c r="C23" s="198"/>
      <c r="D23" s="202" t="str">
        <f>IF(BİLGİ!D22=0,"",BİLGİ!D22)</f>
        <v>İstanbul</v>
      </c>
      <c r="E23" s="204"/>
      <c r="F23" s="205" t="s">
        <v>125</v>
      </c>
      <c r="G23" s="205"/>
      <c r="H23" s="206"/>
      <c r="I23" s="202" t="e">
        <f ca="1">[1]!YAZIYLA(O21)</f>
        <v>#NAME?</v>
      </c>
      <c r="J23" s="203"/>
      <c r="K23" s="203"/>
      <c r="L23" s="203"/>
      <c r="M23" s="204"/>
      <c r="N23" s="188" t="s">
        <v>126</v>
      </c>
      <c r="O23" s="189"/>
      <c r="P23" s="189"/>
      <c r="Q23" s="189"/>
      <c r="R23" s="190"/>
      <c r="S23" s="43"/>
      <c r="T23" s="43"/>
      <c r="U23" s="43"/>
      <c r="V23" s="43"/>
      <c r="W23" s="43"/>
      <c r="X23" s="43"/>
      <c r="Y23" s="43"/>
      <c r="Z23" s="43"/>
      <c r="AA23" s="2"/>
      <c r="AB23" s="2"/>
      <c r="AC23" s="44"/>
      <c r="AE23" s="31" t="s">
        <v>67</v>
      </c>
      <c r="AF23" s="46"/>
      <c r="AG23" s="48">
        <v>20</v>
      </c>
    </row>
    <row r="24" spans="1:33">
      <c r="A24" s="20"/>
      <c r="B24" s="24"/>
      <c r="C24" s="24"/>
      <c r="D24" s="24"/>
      <c r="E24" s="24"/>
      <c r="F24" s="24"/>
      <c r="G24" s="24"/>
      <c r="H24" s="21"/>
      <c r="I24" s="21"/>
      <c r="J24" s="21"/>
      <c r="K24" s="22"/>
      <c r="L24" s="22"/>
      <c r="M24" s="22"/>
      <c r="N24" s="23"/>
      <c r="O24" s="10"/>
      <c r="P24" s="10"/>
      <c r="Q24" s="14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E24" s="31" t="s">
        <v>68</v>
      </c>
      <c r="AF24" s="46"/>
      <c r="AG24" s="48">
        <v>21</v>
      </c>
    </row>
    <row r="25" spans="1:33">
      <c r="A25" s="1"/>
      <c r="B25" s="10"/>
      <c r="C25" s="10"/>
      <c r="D25" s="10"/>
      <c r="E25" s="10"/>
      <c r="F25" s="2"/>
      <c r="G25" s="201" t="s">
        <v>34</v>
      </c>
      <c r="H25" s="201"/>
      <c r="I25" s="201"/>
      <c r="J25" s="2"/>
      <c r="K25" s="199" t="s">
        <v>131</v>
      </c>
      <c r="L25" s="199"/>
      <c r="M25" s="199"/>
      <c r="N25" s="199"/>
      <c r="O25" s="199"/>
      <c r="P25" s="199"/>
      <c r="Q25" s="199"/>
      <c r="R25" s="200"/>
      <c r="S25" s="10"/>
      <c r="T25" s="10"/>
      <c r="U25" s="10"/>
      <c r="V25" s="10"/>
      <c r="W25" s="10"/>
      <c r="X25" s="10"/>
      <c r="Y25" s="10"/>
      <c r="Z25" s="10"/>
      <c r="AA25" s="2"/>
      <c r="AB25" s="2"/>
      <c r="AC25" s="2"/>
      <c r="AE25" s="31" t="s">
        <v>69</v>
      </c>
      <c r="AF25" s="46"/>
      <c r="AG25" s="48">
        <v>22</v>
      </c>
    </row>
    <row r="26" spans="1:33" ht="21" customHeight="1">
      <c r="A26" s="7"/>
      <c r="B26" s="2"/>
      <c r="C26" s="2"/>
      <c r="D26" s="2"/>
      <c r="E26" s="2"/>
      <c r="F26" s="2"/>
      <c r="G26" s="259" t="s">
        <v>36</v>
      </c>
      <c r="H26" s="259"/>
      <c r="I26" s="259"/>
      <c r="J26" s="2"/>
      <c r="K26" s="199" t="s">
        <v>33</v>
      </c>
      <c r="L26" s="199"/>
      <c r="M26" s="199"/>
      <c r="N26" s="199"/>
      <c r="O26" s="199"/>
      <c r="P26" s="199"/>
      <c r="Q26" s="199"/>
      <c r="R26" s="200"/>
      <c r="S26" s="10"/>
      <c r="T26" s="10"/>
      <c r="U26" s="10"/>
      <c r="V26" s="10"/>
      <c r="W26" s="10"/>
      <c r="X26" s="10"/>
      <c r="Y26" s="10"/>
      <c r="Z26" s="10"/>
      <c r="AA26" s="2"/>
      <c r="AB26" s="2"/>
      <c r="AC26" s="2"/>
      <c r="AE26" s="31" t="s">
        <v>70</v>
      </c>
      <c r="AF26" s="46"/>
      <c r="AG26" s="48">
        <v>23</v>
      </c>
    </row>
    <row r="27" spans="1:33" ht="15.75">
      <c r="A27" s="1"/>
      <c r="B27" s="12"/>
      <c r="C27" s="12" t="s">
        <v>11</v>
      </c>
      <c r="D27" s="12"/>
      <c r="E27" s="12"/>
      <c r="F27" s="13" t="s">
        <v>14</v>
      </c>
      <c r="G27" s="209" t="str">
        <f>IF(BİLGİ!J5=0,"",BİLGİ!J5)</f>
        <v>Prof. Dr. Birol AKGÜN</v>
      </c>
      <c r="H27" s="209"/>
      <c r="I27" s="209"/>
      <c r="J27" s="2"/>
      <c r="K27" s="2"/>
      <c r="L27" s="2"/>
      <c r="M27" s="2"/>
      <c r="N27" s="2"/>
      <c r="O27" s="10"/>
      <c r="P27" s="10"/>
      <c r="Q27" s="14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31" t="s">
        <v>71</v>
      </c>
      <c r="AF27" s="46"/>
      <c r="AG27" s="48">
        <v>24</v>
      </c>
    </row>
    <row r="28" spans="1:33" ht="15.75">
      <c r="A28" s="8"/>
      <c r="B28" s="12"/>
      <c r="C28" s="12" t="s">
        <v>12</v>
      </c>
      <c r="D28" s="12"/>
      <c r="E28" s="12"/>
      <c r="F28" s="13" t="s">
        <v>14</v>
      </c>
      <c r="G28" s="209" t="str">
        <f>IF(BİLGİ!J7=0,"",BİLGİ!J7)</f>
        <v>Dekan</v>
      </c>
      <c r="H28" s="209"/>
      <c r="I28" s="209"/>
      <c r="J28" s="2"/>
      <c r="K28" s="2"/>
      <c r="L28" s="2"/>
      <c r="M28" s="2"/>
      <c r="N28" s="2"/>
      <c r="O28" s="10"/>
      <c r="P28" s="11"/>
      <c r="Q28" s="14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E28" s="31" t="s">
        <v>72</v>
      </c>
      <c r="AF28" s="46"/>
      <c r="AG28" s="48">
        <v>25</v>
      </c>
    </row>
    <row r="29" spans="1:33" ht="15.75">
      <c r="A29" s="9"/>
      <c r="B29" s="12"/>
      <c r="C29" s="12"/>
      <c r="D29" s="12"/>
      <c r="E29" s="12"/>
      <c r="F29" s="13"/>
      <c r="G29" s="209"/>
      <c r="H29" s="209"/>
      <c r="I29" s="209"/>
      <c r="J29" s="2"/>
      <c r="K29" s="2"/>
      <c r="L29" s="2"/>
      <c r="M29" s="2"/>
      <c r="N29" s="2"/>
      <c r="O29" s="10"/>
      <c r="P29" s="10"/>
      <c r="Q29" s="14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E29" s="31" t="s">
        <v>73</v>
      </c>
      <c r="AF29" s="46"/>
      <c r="AG29" s="48">
        <v>26</v>
      </c>
    </row>
    <row r="30" spans="1:33" ht="15.75">
      <c r="A30" s="9"/>
      <c r="B30" s="12"/>
      <c r="C30" s="12" t="s">
        <v>13</v>
      </c>
      <c r="D30" s="12"/>
      <c r="E30" s="12"/>
      <c r="F30" s="13" t="s">
        <v>14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E30" s="31" t="s">
        <v>74</v>
      </c>
      <c r="AF30" s="46"/>
      <c r="AG30" s="48">
        <v>27</v>
      </c>
    </row>
    <row r="31" spans="1:33" ht="15.75">
      <c r="A31" s="207" t="s">
        <v>123</v>
      </c>
      <c r="B31" s="208"/>
      <c r="C31" s="208"/>
      <c r="D31" s="12"/>
      <c r="E31" s="12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31" t="s">
        <v>75</v>
      </c>
      <c r="AF31" s="46"/>
      <c r="AG31" s="48">
        <v>28</v>
      </c>
    </row>
    <row r="32" spans="1:33" ht="15.75">
      <c r="A32" s="207" t="s">
        <v>10</v>
      </c>
      <c r="B32" s="208"/>
      <c r="C32" s="208"/>
      <c r="D32" s="12"/>
      <c r="E32" s="12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E32" s="31" t="s">
        <v>76</v>
      </c>
      <c r="AF32" s="46"/>
      <c r="AG32" s="48">
        <v>29</v>
      </c>
    </row>
    <row r="33" spans="1:33" ht="13.5" thickBot="1">
      <c r="A33" s="183" t="s">
        <v>9</v>
      </c>
      <c r="B33" s="184"/>
      <c r="C33" s="18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E33" s="31" t="s">
        <v>77</v>
      </c>
      <c r="AF33" s="46"/>
      <c r="AG33" s="48">
        <v>30</v>
      </c>
    </row>
    <row r="34" spans="1:33">
      <c r="A34" s="4" t="s">
        <v>37</v>
      </c>
      <c r="O34" s="199"/>
      <c r="P34" s="199"/>
      <c r="Q34" s="199"/>
      <c r="R34" s="19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E34" s="31" t="s">
        <v>78</v>
      </c>
      <c r="AF34" s="46"/>
      <c r="AG34" s="48"/>
    </row>
    <row r="35" spans="1:33">
      <c r="AE35" s="31" t="s">
        <v>79</v>
      </c>
      <c r="AF35" s="46"/>
      <c r="AG35" s="48"/>
    </row>
    <row r="36" spans="1:33">
      <c r="AE36" s="31" t="s">
        <v>80</v>
      </c>
      <c r="AF36" s="46"/>
      <c r="AG36" s="48"/>
    </row>
    <row r="37" spans="1:33">
      <c r="AE37" s="31" t="s">
        <v>81</v>
      </c>
      <c r="AF37" s="46"/>
      <c r="AG37" s="48"/>
    </row>
    <row r="38" spans="1:33">
      <c r="AE38" s="31" t="s">
        <v>82</v>
      </c>
      <c r="AF38" s="46"/>
      <c r="AG38" s="48"/>
    </row>
    <row r="39" spans="1:33">
      <c r="AE39" s="31" t="s">
        <v>83</v>
      </c>
      <c r="AF39" s="46"/>
      <c r="AG39" s="48"/>
    </row>
    <row r="40" spans="1:33">
      <c r="AE40" s="31" t="s">
        <v>84</v>
      </c>
      <c r="AF40" s="46"/>
    </row>
    <row r="41" spans="1:33">
      <c r="AE41" s="31" t="s">
        <v>85</v>
      </c>
      <c r="AF41" s="46"/>
    </row>
    <row r="42" spans="1:33">
      <c r="AE42" s="31" t="s">
        <v>86</v>
      </c>
      <c r="AF42" s="46"/>
    </row>
    <row r="43" spans="1:33">
      <c r="AE43" s="31" t="s">
        <v>87</v>
      </c>
      <c r="AF43" s="46"/>
    </row>
    <row r="44" spans="1:33">
      <c r="AE44" s="31" t="s">
        <v>88</v>
      </c>
      <c r="AF44" s="46"/>
    </row>
    <row r="45" spans="1:33">
      <c r="AE45" s="31" t="s">
        <v>89</v>
      </c>
      <c r="AF45" s="46"/>
    </row>
    <row r="46" spans="1:33">
      <c r="AE46" s="31" t="s">
        <v>90</v>
      </c>
      <c r="AF46" s="46"/>
    </row>
    <row r="47" spans="1:33">
      <c r="AE47" s="31" t="s">
        <v>40</v>
      </c>
      <c r="AF47" s="46"/>
    </row>
    <row r="48" spans="1:33">
      <c r="AE48" s="31"/>
    </row>
    <row r="49" spans="31:31">
      <c r="AE49" s="31"/>
    </row>
    <row r="50" spans="31:31">
      <c r="AE50" s="31"/>
    </row>
    <row r="51" spans="31:31">
      <c r="AE51" s="31"/>
    </row>
    <row r="52" spans="31:31">
      <c r="AE52" s="31"/>
    </row>
    <row r="53" spans="31:31">
      <c r="AE53" s="31"/>
    </row>
    <row r="54" spans="31:31">
      <c r="AE54" s="31"/>
    </row>
    <row r="55" spans="31:31">
      <c r="AE55" s="31"/>
    </row>
    <row r="56" spans="31:31">
      <c r="AE56" s="31"/>
    </row>
    <row r="57" spans="31:31">
      <c r="AE57" s="31"/>
    </row>
    <row r="58" spans="31:31">
      <c r="AE58" s="31"/>
    </row>
    <row r="59" spans="31:31">
      <c r="AE59" s="31"/>
    </row>
    <row r="60" spans="31:31">
      <c r="AE60" s="31"/>
    </row>
    <row r="61" spans="31:31">
      <c r="AE61" s="31"/>
    </row>
    <row r="62" spans="31:31">
      <c r="AE62" s="31"/>
    </row>
    <row r="63" spans="31:31">
      <c r="AE63" s="31"/>
    </row>
    <row r="64" spans="31:31">
      <c r="AE64" s="31"/>
    </row>
    <row r="65" spans="31:31">
      <c r="AE65" s="31"/>
    </row>
    <row r="66" spans="31:31">
      <c r="AE66" s="31"/>
    </row>
    <row r="67" spans="31:31">
      <c r="AE67" s="31"/>
    </row>
    <row r="68" spans="31:31">
      <c r="AE68" s="31"/>
    </row>
    <row r="69" spans="31:31">
      <c r="AE69" s="31"/>
    </row>
    <row r="70" spans="31:31">
      <c r="AE70" s="31"/>
    </row>
    <row r="71" spans="31:31">
      <c r="AE71" s="31"/>
    </row>
    <row r="72" spans="31:31">
      <c r="AE72" s="31"/>
    </row>
    <row r="73" spans="31:31">
      <c r="AE73" s="31"/>
    </row>
    <row r="74" spans="31:31">
      <c r="AE74" s="31"/>
    </row>
    <row r="75" spans="31:31">
      <c r="AE75" s="31"/>
    </row>
    <row r="76" spans="31:31">
      <c r="AE76" s="31"/>
    </row>
    <row r="77" spans="31:31">
      <c r="AE77" s="31"/>
    </row>
    <row r="78" spans="31:31">
      <c r="AE78" s="31"/>
    </row>
    <row r="79" spans="31:31">
      <c r="AE79" s="31"/>
    </row>
    <row r="80" spans="31:31">
      <c r="AE80" s="31"/>
    </row>
    <row r="81" spans="31:31">
      <c r="AE81" s="31"/>
    </row>
    <row r="82" spans="31:31">
      <c r="AE82" s="31"/>
    </row>
    <row r="83" spans="31:31">
      <c r="AE83" s="31"/>
    </row>
    <row r="84" spans="31:31">
      <c r="AE84" s="31"/>
    </row>
    <row r="85" spans="31:31">
      <c r="AE85" s="31"/>
    </row>
    <row r="86" spans="31:31">
      <c r="AE86" s="31"/>
    </row>
    <row r="87" spans="31:31">
      <c r="AE87" s="31"/>
    </row>
    <row r="88" spans="31:31">
      <c r="AE88" s="31"/>
    </row>
    <row r="89" spans="31:31">
      <c r="AE89" s="31"/>
    </row>
    <row r="90" spans="31:31">
      <c r="AE90" s="31"/>
    </row>
    <row r="91" spans="31:31">
      <c r="AE91" s="31"/>
    </row>
    <row r="92" spans="31:31">
      <c r="AE92" s="31"/>
    </row>
    <row r="93" spans="31:31">
      <c r="AE93" s="31"/>
    </row>
    <row r="94" spans="31:31">
      <c r="AE94" s="31"/>
    </row>
    <row r="95" spans="31:31">
      <c r="AE95" s="31"/>
    </row>
    <row r="96" spans="31:31">
      <c r="AE96" s="31"/>
    </row>
    <row r="97" spans="31:31">
      <c r="AE97" s="31"/>
    </row>
    <row r="98" spans="31:31">
      <c r="AE98" s="31"/>
    </row>
    <row r="99" spans="31:31">
      <c r="AE99" s="31"/>
    </row>
    <row r="100" spans="31:31">
      <c r="AE100" s="31"/>
    </row>
    <row r="101" spans="31:31">
      <c r="AE101" s="31"/>
    </row>
    <row r="102" spans="31:31">
      <c r="AE102" s="31"/>
    </row>
    <row r="103" spans="31:31">
      <c r="AE103" s="31"/>
    </row>
    <row r="104" spans="31:31">
      <c r="AE104" s="31"/>
    </row>
    <row r="105" spans="31:31">
      <c r="AE105" s="31"/>
    </row>
    <row r="106" spans="31:31">
      <c r="AE106" s="31"/>
    </row>
    <row r="107" spans="31:31">
      <c r="AE107" s="31"/>
    </row>
    <row r="108" spans="31:31">
      <c r="AE108" s="31"/>
    </row>
    <row r="109" spans="31:31">
      <c r="AE109" s="31"/>
    </row>
    <row r="110" spans="31:31">
      <c r="AE110" s="31"/>
    </row>
    <row r="111" spans="31:31">
      <c r="AE111" s="31"/>
    </row>
    <row r="112" spans="31:31">
      <c r="AE112" s="31"/>
    </row>
    <row r="113" spans="31:31">
      <c r="AE113" s="31"/>
    </row>
    <row r="114" spans="31:31">
      <c r="AE114" s="31"/>
    </row>
    <row r="115" spans="31:31">
      <c r="AE115" s="31"/>
    </row>
    <row r="116" spans="31:31">
      <c r="AE116" s="31"/>
    </row>
    <row r="117" spans="31:31">
      <c r="AE117" s="31"/>
    </row>
    <row r="118" spans="31:31">
      <c r="AE118" s="31"/>
    </row>
    <row r="119" spans="31:31">
      <c r="AE119" s="31"/>
    </row>
    <row r="120" spans="31:31">
      <c r="AE120" s="31"/>
    </row>
    <row r="121" spans="31:31">
      <c r="AE121" s="31"/>
    </row>
    <row r="122" spans="31:31">
      <c r="AE122" s="31"/>
    </row>
    <row r="123" spans="31:31">
      <c r="AE123" s="31"/>
    </row>
    <row r="124" spans="31:31">
      <c r="AE124" s="31"/>
    </row>
    <row r="125" spans="31:31">
      <c r="AE125" s="31"/>
    </row>
    <row r="126" spans="31:31">
      <c r="AE126" s="31"/>
    </row>
    <row r="127" spans="31:31">
      <c r="AE127" s="31"/>
    </row>
    <row r="128" spans="31:31">
      <c r="AE128" s="31"/>
    </row>
    <row r="129" spans="31:31">
      <c r="AE129" s="31"/>
    </row>
    <row r="130" spans="31:31">
      <c r="AE130" s="31"/>
    </row>
    <row r="131" spans="31:31">
      <c r="AE131" s="31"/>
    </row>
    <row r="132" spans="31:31">
      <c r="AE132" s="31"/>
    </row>
    <row r="133" spans="31:31">
      <c r="AE133" s="31"/>
    </row>
    <row r="134" spans="31:31">
      <c r="AE134" s="31"/>
    </row>
    <row r="135" spans="31:31">
      <c r="AE135" s="31"/>
    </row>
    <row r="136" spans="31:31">
      <c r="AE136" s="31"/>
    </row>
    <row r="137" spans="31:31">
      <c r="AE137" s="31"/>
    </row>
    <row r="138" spans="31:31">
      <c r="AE138" s="31"/>
    </row>
    <row r="139" spans="31:31">
      <c r="AE139" s="31"/>
    </row>
    <row r="140" spans="31:31">
      <c r="AE140" s="31"/>
    </row>
    <row r="141" spans="31:31">
      <c r="AE141" s="31"/>
    </row>
    <row r="142" spans="31:31">
      <c r="AE142" s="31"/>
    </row>
    <row r="143" spans="31:31">
      <c r="AE143" s="31"/>
    </row>
    <row r="144" spans="31:31">
      <c r="AE144" s="31"/>
    </row>
    <row r="145" spans="31:31">
      <c r="AE145" s="31"/>
    </row>
    <row r="146" spans="31:31">
      <c r="AE146" s="31"/>
    </row>
    <row r="147" spans="31:31">
      <c r="AE147" s="31"/>
    </row>
    <row r="148" spans="31:31">
      <c r="AE148" s="31"/>
    </row>
    <row r="149" spans="31:31">
      <c r="AE149" s="31"/>
    </row>
    <row r="150" spans="31:31">
      <c r="AE150" s="31"/>
    </row>
    <row r="151" spans="31:31">
      <c r="AE151" s="31"/>
    </row>
    <row r="152" spans="31:31">
      <c r="AE152" s="31"/>
    </row>
    <row r="153" spans="31:31">
      <c r="AE153" s="31"/>
    </row>
  </sheetData>
  <sheetProtection password="CC65" sheet="1" objects="1" scenarios="1"/>
  <mergeCells count="97">
    <mergeCell ref="O34:R34"/>
    <mergeCell ref="K25:R25"/>
    <mergeCell ref="O2:R2"/>
    <mergeCell ref="F5:H5"/>
    <mergeCell ref="G27:I27"/>
    <mergeCell ref="G28:I28"/>
    <mergeCell ref="A21:G21"/>
    <mergeCell ref="K15:L15"/>
    <mergeCell ref="K16:L16"/>
    <mergeCell ref="M11:N11"/>
    <mergeCell ref="O21:R21"/>
    <mergeCell ref="I5:J5"/>
    <mergeCell ref="O15:R15"/>
    <mergeCell ref="O16:R16"/>
    <mergeCell ref="O17:R17"/>
    <mergeCell ref="K14:L14"/>
    <mergeCell ref="M21:N21"/>
    <mergeCell ref="K21:L21"/>
    <mergeCell ref="M8:N8"/>
    <mergeCell ref="G26:I26"/>
    <mergeCell ref="O8:R8"/>
    <mergeCell ref="M16:N16"/>
    <mergeCell ref="M17:N17"/>
    <mergeCell ref="K18:L18"/>
    <mergeCell ref="K11:L11"/>
    <mergeCell ref="K12:L12"/>
    <mergeCell ref="K13:L13"/>
    <mergeCell ref="K20:L20"/>
    <mergeCell ref="O10:R10"/>
    <mergeCell ref="K17:L17"/>
    <mergeCell ref="M13:N13"/>
    <mergeCell ref="M15:N15"/>
    <mergeCell ref="M12:N12"/>
    <mergeCell ref="O14:R14"/>
    <mergeCell ref="M10:N10"/>
    <mergeCell ref="N3:R3"/>
    <mergeCell ref="D5:E5"/>
    <mergeCell ref="H6:H7"/>
    <mergeCell ref="G6:G7"/>
    <mergeCell ref="I6:I8"/>
    <mergeCell ref="F6:F8"/>
    <mergeCell ref="D6:D8"/>
    <mergeCell ref="E6:E8"/>
    <mergeCell ref="J6:J7"/>
    <mergeCell ref="N4:R4"/>
    <mergeCell ref="O9:R9"/>
    <mergeCell ref="O5:R7"/>
    <mergeCell ref="B1:E1"/>
    <mergeCell ref="B2:E2"/>
    <mergeCell ref="B4:E4"/>
    <mergeCell ref="C3:E3"/>
    <mergeCell ref="L3:M3"/>
    <mergeCell ref="L4:M4"/>
    <mergeCell ref="A5:A8"/>
    <mergeCell ref="O18:R18"/>
    <mergeCell ref="O20:R20"/>
    <mergeCell ref="O11:R11"/>
    <mergeCell ref="O12:R12"/>
    <mergeCell ref="O13:R13"/>
    <mergeCell ref="M18:N18"/>
    <mergeCell ref="M20:N20"/>
    <mergeCell ref="K5:N5"/>
    <mergeCell ref="K6:L8"/>
    <mergeCell ref="M6:N7"/>
    <mergeCell ref="K10:L10"/>
    <mergeCell ref="K9:L9"/>
    <mergeCell ref="M9:N9"/>
    <mergeCell ref="M14:N14"/>
    <mergeCell ref="B5:C8"/>
    <mergeCell ref="B9:C9"/>
    <mergeCell ref="B10:C10"/>
    <mergeCell ref="B11:C11"/>
    <mergeCell ref="F3:K3"/>
    <mergeCell ref="F2:K2"/>
    <mergeCell ref="B16:C16"/>
    <mergeCell ref="B17:C17"/>
    <mergeCell ref="B18:C18"/>
    <mergeCell ref="B12:C12"/>
    <mergeCell ref="B13:C13"/>
    <mergeCell ref="B14:C14"/>
    <mergeCell ref="B15:C15"/>
    <mergeCell ref="A33:C33"/>
    <mergeCell ref="O19:R19"/>
    <mergeCell ref="N23:R23"/>
    <mergeCell ref="K19:L19"/>
    <mergeCell ref="M19:N19"/>
    <mergeCell ref="B19:C19"/>
    <mergeCell ref="A23:C23"/>
    <mergeCell ref="K26:R26"/>
    <mergeCell ref="G25:I25"/>
    <mergeCell ref="I23:M23"/>
    <mergeCell ref="F23:H23"/>
    <mergeCell ref="A31:C31"/>
    <mergeCell ref="D23:E23"/>
    <mergeCell ref="G29:I29"/>
    <mergeCell ref="A32:C32"/>
    <mergeCell ref="B20:C20"/>
  </mergeCells>
  <phoneticPr fontId="0" type="noConversion"/>
  <printOptions horizontalCentered="1" verticalCentered="1"/>
  <pageMargins left="0.59055118110236227" right="0" top="0.19685039370078741" bottom="0" header="0.51181102362204722" footer="0.51181102362204722"/>
  <pageSetup paperSize="9" scale="8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X34"/>
  <sheetViews>
    <sheetView tabSelected="1" workbookViewId="0">
      <selection activeCell="H11" sqref="H11"/>
    </sheetView>
  </sheetViews>
  <sheetFormatPr defaultRowHeight="12.75"/>
  <cols>
    <col min="1" max="1" width="17.42578125" customWidth="1"/>
    <col min="2" max="2" width="8" customWidth="1"/>
    <col min="3" max="3" width="24.140625" customWidth="1"/>
    <col min="4" max="5" width="7.7109375" customWidth="1"/>
    <col min="6" max="6" width="6.7109375" customWidth="1"/>
    <col min="7" max="7" width="11.7109375" customWidth="1"/>
    <col min="8" max="8" width="16.7109375" customWidth="1"/>
    <col min="9" max="9" width="16.42578125" customWidth="1"/>
    <col min="10" max="10" width="16.7109375" customWidth="1"/>
    <col min="11" max="12" width="5.7109375" customWidth="1"/>
    <col min="13" max="14" width="7.7109375" customWidth="1"/>
    <col min="15" max="18" width="4.7109375" customWidth="1"/>
    <col min="25" max="25" width="4.7109375" customWidth="1"/>
  </cols>
  <sheetData>
    <row r="1" spans="1:24" ht="21" customHeight="1">
      <c r="A1" s="25" t="s">
        <v>0</v>
      </c>
      <c r="B1" s="274"/>
      <c r="C1" s="274"/>
      <c r="D1" s="274"/>
      <c r="E1" s="275"/>
    </row>
    <row r="2" spans="1:24" ht="21" customHeight="1" thickBot="1">
      <c r="A2" s="26" t="s">
        <v>1</v>
      </c>
      <c r="B2" s="276"/>
      <c r="C2" s="276"/>
      <c r="D2" s="276"/>
      <c r="E2" s="277"/>
      <c r="F2" s="278" t="s">
        <v>148</v>
      </c>
      <c r="G2" s="279"/>
      <c r="H2" s="279"/>
      <c r="I2" s="279"/>
      <c r="J2" s="279"/>
      <c r="K2" s="279"/>
      <c r="O2" s="219"/>
      <c r="P2" s="209"/>
      <c r="Q2" s="209"/>
      <c r="R2" s="209"/>
      <c r="S2" s="29"/>
      <c r="T2" s="29"/>
      <c r="U2" s="29"/>
      <c r="V2" s="29"/>
      <c r="W2" s="29"/>
      <c r="X2" s="29"/>
    </row>
    <row r="3" spans="1:24" ht="21" customHeight="1" thickBot="1">
      <c r="A3" s="30" t="s">
        <v>17</v>
      </c>
      <c r="B3" s="135"/>
      <c r="C3" s="265"/>
      <c r="D3" s="266"/>
      <c r="E3" s="267"/>
      <c r="F3" s="268" t="s">
        <v>8</v>
      </c>
      <c r="G3" s="269"/>
      <c r="H3" s="269"/>
      <c r="I3" s="269"/>
      <c r="J3" s="269"/>
      <c r="K3" s="270"/>
      <c r="L3" s="245" t="s">
        <v>15</v>
      </c>
      <c r="M3" s="246"/>
      <c r="N3" s="271" t="s">
        <v>147</v>
      </c>
      <c r="O3" s="272"/>
      <c r="P3" s="272"/>
      <c r="Q3" s="272"/>
      <c r="R3" s="273"/>
      <c r="S3" s="52"/>
      <c r="T3" s="52"/>
      <c r="U3" s="52"/>
      <c r="V3" s="52"/>
      <c r="W3" s="52"/>
      <c r="X3" s="52"/>
    </row>
    <row r="4" spans="1:24" ht="21" customHeight="1" thickBot="1">
      <c r="A4" s="57" t="s">
        <v>2</v>
      </c>
      <c r="B4" s="280"/>
      <c r="C4" s="280"/>
      <c r="D4" s="280"/>
      <c r="E4" s="281"/>
      <c r="L4" s="245" t="s">
        <v>16</v>
      </c>
      <c r="M4" s="246"/>
      <c r="N4" s="283">
        <v>2016</v>
      </c>
      <c r="O4" s="284"/>
      <c r="P4" s="284"/>
      <c r="Q4" s="284"/>
      <c r="R4" s="285"/>
      <c r="S4" s="33"/>
      <c r="T4" s="33"/>
      <c r="U4" s="33"/>
      <c r="V4" s="33"/>
      <c r="W4" s="33"/>
      <c r="X4" s="33"/>
    </row>
    <row r="5" spans="1:24" ht="18" customHeight="1" thickBot="1">
      <c r="A5" s="220" t="s">
        <v>30</v>
      </c>
      <c r="B5" s="228" t="s">
        <v>31</v>
      </c>
      <c r="C5" s="229"/>
      <c r="D5" s="250" t="s">
        <v>18</v>
      </c>
      <c r="E5" s="251"/>
      <c r="F5" s="225" t="s">
        <v>19</v>
      </c>
      <c r="G5" s="225"/>
      <c r="H5" s="225"/>
      <c r="I5" s="264" t="s">
        <v>25</v>
      </c>
      <c r="J5" s="264"/>
      <c r="K5" s="282" t="s">
        <v>26</v>
      </c>
      <c r="L5" s="282"/>
      <c r="M5" s="282"/>
      <c r="N5" s="282"/>
      <c r="O5" s="225" t="s">
        <v>29</v>
      </c>
      <c r="P5" s="225"/>
      <c r="Q5" s="225"/>
      <c r="R5" s="225"/>
      <c r="S5" s="23"/>
      <c r="T5" s="23"/>
      <c r="U5" s="23"/>
      <c r="V5" s="23"/>
      <c r="W5" s="23"/>
      <c r="X5" s="23"/>
    </row>
    <row r="6" spans="1:24" ht="18" customHeight="1" thickBot="1">
      <c r="A6" s="220"/>
      <c r="B6" s="230"/>
      <c r="C6" s="231"/>
      <c r="D6" s="253" t="s">
        <v>5</v>
      </c>
      <c r="E6" s="253" t="s">
        <v>6</v>
      </c>
      <c r="F6" s="252" t="s">
        <v>20</v>
      </c>
      <c r="G6" s="225" t="s">
        <v>21</v>
      </c>
      <c r="H6" s="225" t="s">
        <v>3</v>
      </c>
      <c r="I6" s="220" t="s">
        <v>23</v>
      </c>
      <c r="J6" s="225" t="s">
        <v>4</v>
      </c>
      <c r="K6" s="225" t="s">
        <v>24</v>
      </c>
      <c r="L6" s="225"/>
      <c r="M6" s="225" t="s">
        <v>28</v>
      </c>
      <c r="N6" s="225"/>
      <c r="O6" s="225"/>
      <c r="P6" s="225"/>
      <c r="Q6" s="225"/>
      <c r="R6" s="225"/>
      <c r="S6" s="23"/>
      <c r="T6" s="23"/>
      <c r="U6" s="23"/>
      <c r="V6" s="23"/>
      <c r="W6" s="23"/>
      <c r="X6" s="23"/>
    </row>
    <row r="7" spans="1:24" ht="18" customHeight="1" thickBot="1">
      <c r="A7" s="220"/>
      <c r="B7" s="230"/>
      <c r="C7" s="231"/>
      <c r="D7" s="253"/>
      <c r="E7" s="253"/>
      <c r="F7" s="252"/>
      <c r="G7" s="225"/>
      <c r="H7" s="225"/>
      <c r="I7" s="220"/>
      <c r="J7" s="225"/>
      <c r="K7" s="225"/>
      <c r="L7" s="225"/>
      <c r="M7" s="225"/>
      <c r="N7" s="225"/>
      <c r="O7" s="225"/>
      <c r="P7" s="225"/>
      <c r="Q7" s="225"/>
      <c r="R7" s="225"/>
      <c r="S7" s="23"/>
      <c r="T7" s="23"/>
      <c r="U7" s="23"/>
      <c r="V7" s="23"/>
      <c r="W7" s="23"/>
      <c r="X7" s="23"/>
    </row>
    <row r="8" spans="1:24" ht="24.75" customHeight="1" thickBot="1">
      <c r="A8" s="220"/>
      <c r="B8" s="232"/>
      <c r="C8" s="233"/>
      <c r="D8" s="253"/>
      <c r="E8" s="253"/>
      <c r="F8" s="252"/>
      <c r="G8" s="125" t="s">
        <v>133</v>
      </c>
      <c r="H8" s="125" t="s">
        <v>133</v>
      </c>
      <c r="I8" s="220"/>
      <c r="J8" s="125" t="s">
        <v>133</v>
      </c>
      <c r="K8" s="225"/>
      <c r="L8" s="225"/>
      <c r="M8" s="258" t="s">
        <v>134</v>
      </c>
      <c r="N8" s="258"/>
      <c r="O8" s="225" t="s">
        <v>134</v>
      </c>
      <c r="P8" s="225"/>
      <c r="Q8" s="225"/>
      <c r="R8" s="225"/>
      <c r="S8" s="23"/>
      <c r="T8" s="23"/>
      <c r="U8" s="23"/>
      <c r="V8" s="23"/>
      <c r="W8" s="23"/>
      <c r="X8" s="23"/>
    </row>
    <row r="9" spans="1:24" ht="24.95" customHeight="1">
      <c r="A9" s="338"/>
      <c r="B9" s="314"/>
      <c r="C9" s="315"/>
      <c r="D9" s="67"/>
      <c r="E9" s="67" t="str">
        <f>IF(ARŞİV!E9=0,"",ARŞİV!E9)</f>
        <v/>
      </c>
      <c r="F9" s="68"/>
      <c r="G9" s="127"/>
      <c r="H9" s="127"/>
      <c r="I9" s="141"/>
      <c r="J9" s="144"/>
      <c r="K9" s="290"/>
      <c r="L9" s="291"/>
      <c r="M9" s="292"/>
      <c r="N9" s="293"/>
      <c r="O9" s="294">
        <f>J9*M9</f>
        <v>0</v>
      </c>
      <c r="P9" s="295"/>
      <c r="Q9" s="295"/>
      <c r="R9" s="296"/>
      <c r="S9" s="53"/>
      <c r="T9" s="53"/>
      <c r="U9" s="53"/>
      <c r="V9" s="53"/>
      <c r="W9" s="53"/>
      <c r="X9" s="53"/>
    </row>
    <row r="10" spans="1:24" ht="24.95" customHeight="1">
      <c r="A10" s="339"/>
      <c r="B10" s="316"/>
      <c r="C10" s="317"/>
      <c r="D10" s="70"/>
      <c r="E10" s="70"/>
      <c r="F10" s="71"/>
      <c r="G10" s="65" t="str">
        <f>IF(ARŞİV!G10=0,"",ARŞİV!G10)</f>
        <v/>
      </c>
      <c r="I10" s="140" t="str">
        <f>IF(ARŞİV!H10=0,"",ARŞİV!H10)</f>
        <v/>
      </c>
      <c r="J10" s="145"/>
      <c r="K10" s="311"/>
      <c r="L10" s="311"/>
      <c r="M10" s="312"/>
      <c r="N10" s="313"/>
      <c r="O10" s="297"/>
      <c r="P10" s="298"/>
      <c r="Q10" s="298"/>
      <c r="R10" s="299"/>
      <c r="S10" s="53"/>
      <c r="T10" s="53"/>
      <c r="U10" s="53"/>
      <c r="V10" s="53"/>
      <c r="W10" s="53"/>
      <c r="X10" s="53"/>
    </row>
    <row r="11" spans="1:24" ht="24.95" customHeight="1">
      <c r="A11" s="137" t="str">
        <f>IF(ARŞİV!A11=0,"",ARŞİV!A11)</f>
        <v/>
      </c>
      <c r="B11" s="309" t="str">
        <f>IF(ARŞİV!B11:C11=0,"",ARŞİV!B11:C11)</f>
        <v/>
      </c>
      <c r="C11" s="310"/>
      <c r="D11" s="70" t="str">
        <f>IF(ARŞİV!D11=0,"",ARŞİV!D11)</f>
        <v/>
      </c>
      <c r="E11" s="70" t="str">
        <f>IF(ARŞİV!E11=0,"",ARŞİV!E11)</f>
        <v/>
      </c>
      <c r="F11" s="71" t="str">
        <f>IF(ARŞİV!F11=0,"",ARŞİV!F11)</f>
        <v/>
      </c>
      <c r="G11" s="65"/>
      <c r="H11" s="128" t="str">
        <f>IF(ARŞİV!H11=0,"",ARŞİV!H11)</f>
        <v/>
      </c>
      <c r="I11" s="142" t="str">
        <f>IF(ARŞİV!I11=0,"",ARŞİV!I11)</f>
        <v/>
      </c>
      <c r="J11" s="128" t="str">
        <f>IF(ARŞİV!J11=0,"",ARŞİV!J11)</f>
        <v/>
      </c>
      <c r="K11" s="286" t="str">
        <f>IF(ARŞİV!K11:L11=0,"",ARŞİV!K11:L11)</f>
        <v/>
      </c>
      <c r="L11" s="287"/>
      <c r="M11" s="288" t="str">
        <f>IF(ARŞİV!M11:N11=0,"",ARŞİV!M11:N11)</f>
        <v/>
      </c>
      <c r="N11" s="289"/>
      <c r="O11" s="297" t="str">
        <f>IF(ARŞİV!O11:R11=0,"",ARŞİV!O11:R11)</f>
        <v/>
      </c>
      <c r="P11" s="298"/>
      <c r="Q11" s="298"/>
      <c r="R11" s="299"/>
      <c r="S11" s="53"/>
      <c r="T11" s="53"/>
      <c r="U11" s="53"/>
      <c r="V11" s="53"/>
      <c r="W11" s="53"/>
      <c r="X11" s="53"/>
    </row>
    <row r="12" spans="1:24" ht="24.95" customHeight="1">
      <c r="A12" s="69"/>
      <c r="B12" s="276"/>
      <c r="C12" s="276"/>
      <c r="D12" s="70"/>
      <c r="E12" s="70"/>
      <c r="F12" s="71"/>
      <c r="G12" s="65"/>
      <c r="H12" s="128"/>
      <c r="I12" s="72"/>
      <c r="J12" s="138"/>
      <c r="K12" s="286"/>
      <c r="L12" s="287"/>
      <c r="M12" s="288"/>
      <c r="N12" s="289"/>
      <c r="O12" s="306"/>
      <c r="P12" s="307"/>
      <c r="Q12" s="307"/>
      <c r="R12" s="308"/>
      <c r="S12" s="53"/>
      <c r="T12" s="53"/>
      <c r="U12" s="53"/>
      <c r="V12" s="53"/>
      <c r="W12" s="53"/>
      <c r="X12" s="53"/>
    </row>
    <row r="13" spans="1:24" ht="24.95" customHeight="1">
      <c r="A13" s="69"/>
      <c r="B13" s="300"/>
      <c r="C13" s="301"/>
      <c r="D13" s="70"/>
      <c r="E13" s="70"/>
      <c r="F13" s="71"/>
      <c r="G13" s="65"/>
      <c r="H13" s="128"/>
      <c r="I13" s="72"/>
      <c r="J13" s="139"/>
      <c r="K13" s="286"/>
      <c r="L13" s="287"/>
      <c r="M13" s="312"/>
      <c r="N13" s="313"/>
      <c r="O13" s="302"/>
      <c r="P13" s="302"/>
      <c r="Q13" s="302"/>
      <c r="R13" s="302"/>
      <c r="S13" s="53"/>
      <c r="T13" s="53"/>
      <c r="U13" s="53"/>
      <c r="V13" s="53"/>
      <c r="W13" s="53"/>
      <c r="X13" s="53"/>
    </row>
    <row r="14" spans="1:24" ht="24.95" customHeight="1">
      <c r="A14" s="69" t="str">
        <f>IF(ARŞİV!A14=0,"",ARŞİV!A14)</f>
        <v/>
      </c>
      <c r="B14" s="302"/>
      <c r="C14" s="302"/>
      <c r="D14" s="70" t="str">
        <f>IF(ARŞİV!D14=0,"",ARŞİV!D14)</f>
        <v/>
      </c>
      <c r="E14" s="70" t="str">
        <f>IF(ARŞİV!E14=0,"",ARŞİV!E14)</f>
        <v/>
      </c>
      <c r="F14" s="71" t="str">
        <f>IF(ARŞİV!F14=0,"",ARŞİV!F14)</f>
        <v/>
      </c>
      <c r="G14" s="65" t="str">
        <f>IF(ARŞİV!G14=0,"",ARŞİV!G14)</f>
        <v/>
      </c>
      <c r="H14" s="128" t="str">
        <f>IF(ARŞİV!H14=0,"",ARŞİV!H14)</f>
        <v/>
      </c>
      <c r="I14" s="72"/>
      <c r="J14" s="139"/>
      <c r="K14" s="286" t="str">
        <f>IF(ARŞİV!K14:L14=0,"",ARŞİV!K14:L14)</f>
        <v/>
      </c>
      <c r="L14" s="287"/>
      <c r="M14" s="288" t="str">
        <f>IF(ARŞİV!M14:N14=0,"",ARŞİV!M14:N14)</f>
        <v/>
      </c>
      <c r="N14" s="289"/>
      <c r="O14" s="302"/>
      <c r="P14" s="302"/>
      <c r="Q14" s="302"/>
      <c r="R14" s="302"/>
      <c r="S14" s="53"/>
      <c r="T14" s="53"/>
      <c r="U14" s="53"/>
      <c r="V14" s="53"/>
      <c r="W14" s="53"/>
      <c r="X14" s="53"/>
    </row>
    <row r="15" spans="1:24" ht="24.95" customHeight="1">
      <c r="A15" s="69"/>
      <c r="B15" s="318"/>
      <c r="C15" s="319"/>
      <c r="D15" s="70" t="str">
        <f>IF(ARŞİV!D15=0,"",ARŞİV!D15)</f>
        <v/>
      </c>
      <c r="E15" s="70" t="str">
        <f>IF(ARŞİV!E15=0,"",ARŞİV!E15)</f>
        <v/>
      </c>
      <c r="F15" s="71"/>
      <c r="G15" s="65" t="str">
        <f>IF(ARŞİV!G15=0,"",ARŞİV!G15)</f>
        <v/>
      </c>
      <c r="H15" s="128" t="str">
        <f>IF(ARŞİV!H15=0,"",ARŞİV!H15)</f>
        <v/>
      </c>
      <c r="I15" s="72"/>
      <c r="J15" s="131"/>
      <c r="K15" s="286" t="str">
        <f>IF(ARŞİV!K15:L15=0,"",ARŞİV!K15:L15)</f>
        <v/>
      </c>
      <c r="L15" s="287"/>
      <c r="M15" s="288" t="str">
        <f>IF(ARŞİV!M15:N15=0,"",ARŞİV!M15:N15)</f>
        <v/>
      </c>
      <c r="N15" s="289"/>
      <c r="O15" s="303"/>
      <c r="P15" s="304"/>
      <c r="Q15" s="304"/>
      <c r="R15" s="305"/>
      <c r="S15" s="53"/>
      <c r="T15" s="53"/>
      <c r="U15" s="53"/>
      <c r="V15" s="53"/>
      <c r="W15" s="53"/>
      <c r="X15" s="53"/>
    </row>
    <row r="16" spans="1:24" ht="24.95" customHeight="1">
      <c r="A16" s="69" t="str">
        <f>IF(ARŞİV!A16=0,"",ARŞİV!A16)</f>
        <v/>
      </c>
      <c r="B16" s="300"/>
      <c r="C16" s="301"/>
      <c r="D16" s="70"/>
      <c r="E16" s="70"/>
      <c r="F16" s="71"/>
      <c r="G16" s="65"/>
      <c r="H16" s="128"/>
      <c r="I16" s="72"/>
      <c r="J16" s="128"/>
      <c r="K16" s="286"/>
      <c r="L16" s="287"/>
      <c r="M16" s="288"/>
      <c r="N16" s="289"/>
      <c r="O16" s="297"/>
      <c r="P16" s="298"/>
      <c r="Q16" s="298"/>
      <c r="R16" s="299"/>
      <c r="S16" s="53"/>
      <c r="T16" s="53"/>
      <c r="U16" s="53"/>
      <c r="V16" s="53"/>
      <c r="W16" s="53"/>
      <c r="X16" s="53"/>
    </row>
    <row r="17" spans="1:24" ht="27" customHeight="1">
      <c r="A17" s="69" t="str">
        <f>IF(ARŞİV!A17=0,"",ARŞİV!A17)</f>
        <v/>
      </c>
      <c r="B17" s="300"/>
      <c r="C17" s="301"/>
      <c r="D17" s="70"/>
      <c r="E17" s="70"/>
      <c r="F17" s="71"/>
      <c r="G17" s="65"/>
      <c r="H17" s="128"/>
      <c r="I17" s="72"/>
      <c r="J17" s="128"/>
      <c r="K17" s="286"/>
      <c r="L17" s="287"/>
      <c r="M17" s="288"/>
      <c r="N17" s="289"/>
      <c r="O17" s="297"/>
      <c r="P17" s="298"/>
      <c r="Q17" s="298"/>
      <c r="R17" s="299"/>
      <c r="S17" s="53"/>
      <c r="T17" s="53"/>
      <c r="U17" s="53"/>
      <c r="V17" s="53"/>
      <c r="W17" s="53"/>
      <c r="X17" s="53"/>
    </row>
    <row r="18" spans="1:24" ht="24.95" customHeight="1">
      <c r="A18" s="69" t="str">
        <f>IF(ARŞİV!A18=0,"",ARŞİV!A18)</f>
        <v/>
      </c>
      <c r="B18" s="320"/>
      <c r="C18" s="321"/>
      <c r="D18" s="70" t="str">
        <f>IF(ARŞİV!D18=0,"",ARŞİV!D18)</f>
        <v/>
      </c>
      <c r="E18" s="70" t="str">
        <f>IF(ARŞİV!E18=0,"",ARŞİV!E18)</f>
        <v/>
      </c>
      <c r="F18" s="71"/>
      <c r="G18" s="136"/>
      <c r="H18" s="128" t="str">
        <f>IF(ARŞİV!H18=0,"",ARŞİV!H18)</f>
        <v/>
      </c>
      <c r="I18" s="72" t="str">
        <f>IF(ARŞİV!I18=0,"",ARŞİV!I18)</f>
        <v/>
      </c>
      <c r="J18" s="128"/>
      <c r="K18" s="286" t="str">
        <f>IF(ARŞİV!K18:L18=0,"",ARŞİV!K18:L18)</f>
        <v/>
      </c>
      <c r="L18" s="287"/>
      <c r="M18" s="288" t="str">
        <f>IF(ARŞİV!M18:N18=0,"",ARŞİV!M18:N18)</f>
        <v/>
      </c>
      <c r="N18" s="289"/>
      <c r="O18" s="297"/>
      <c r="P18" s="298"/>
      <c r="Q18" s="298"/>
      <c r="R18" s="299"/>
      <c r="S18" s="53"/>
      <c r="T18" s="53"/>
      <c r="U18" s="53"/>
      <c r="V18" s="53"/>
      <c r="W18" s="53"/>
      <c r="X18" s="53"/>
    </row>
    <row r="19" spans="1:24" ht="24.95" customHeight="1">
      <c r="A19" s="69" t="str">
        <f>IF(ARŞİV!A19=0,"",ARŞİV!A19)</f>
        <v/>
      </c>
      <c r="B19" s="320" t="str">
        <f>IF(ARŞİV!B19:C19=0,"",ARŞİV!B19:C19)</f>
        <v/>
      </c>
      <c r="C19" s="321"/>
      <c r="D19" s="70" t="str">
        <f>IF(ARŞİV!D19=0,"",ARŞİV!D19)</f>
        <v/>
      </c>
      <c r="E19" s="70" t="str">
        <f>IF(ARŞİV!E19=0,"",ARŞİV!E19)</f>
        <v/>
      </c>
      <c r="F19" s="71" t="str">
        <f>IF(ARŞİV!F19=0,"",ARŞİV!F19)</f>
        <v/>
      </c>
      <c r="G19" s="65" t="str">
        <f>IF(ARŞİV!G19=0,"",ARŞİV!G19)</f>
        <v/>
      </c>
      <c r="H19" s="128" t="str">
        <f>IF(ARŞİV!H19=0,"",ARŞİV!H19)</f>
        <v/>
      </c>
      <c r="I19" s="72" t="str">
        <f>IF(ARŞİV!I19=0,"",ARŞİV!I19)</f>
        <v/>
      </c>
      <c r="J19" s="128" t="str">
        <f>IF(ARŞİV!J19=0,"",ARŞİV!J19)</f>
        <v/>
      </c>
      <c r="K19" s="286" t="str">
        <f>IF(ARŞİV!K19:L19=0,"",ARŞİV!K19:L19)</f>
        <v/>
      </c>
      <c r="L19" s="287"/>
      <c r="M19" s="288" t="str">
        <f>IF(ARŞİV!M19:N19=0,"",ARŞİV!M19:N19)</f>
        <v/>
      </c>
      <c r="N19" s="289"/>
      <c r="O19" s="297" t="str">
        <f>IF(ARŞİV!O19:R19=0,"",ARŞİV!O19:R19)</f>
        <v/>
      </c>
      <c r="P19" s="298"/>
      <c r="Q19" s="298"/>
      <c r="R19" s="299"/>
      <c r="S19" s="53"/>
      <c r="T19" s="53"/>
      <c r="U19" s="53"/>
      <c r="V19" s="53"/>
      <c r="W19" s="53"/>
      <c r="X19" s="53"/>
    </row>
    <row r="20" spans="1:24" ht="24.95" customHeight="1" thickBot="1">
      <c r="A20" s="73" t="str">
        <f>IF(ARŞİV!A20=0,"",ARŞİV!A20)</f>
        <v/>
      </c>
      <c r="B20" s="329" t="str">
        <f>IF(ARŞİV!B20:C20=0,"",ARŞİV!B20:C20)</f>
        <v/>
      </c>
      <c r="C20" s="330"/>
      <c r="D20" s="74" t="str">
        <f>IF(ARŞİV!D20=0,"",ARŞİV!D20)</f>
        <v/>
      </c>
      <c r="E20" s="74" t="str">
        <f>IF(ARŞİV!E20=0,"",ARŞİV!E20)</f>
        <v/>
      </c>
      <c r="F20" s="75" t="str">
        <f>IF(ARŞİV!F20=0,"",ARŞİV!F20)</f>
        <v/>
      </c>
      <c r="G20" s="66" t="str">
        <f>IF(ARŞİV!G20=0,"",ARŞİV!G20)</f>
        <v/>
      </c>
      <c r="H20" s="129" t="str">
        <f>IF(ARŞİV!H20=0,"",ARŞİV!H20)</f>
        <v/>
      </c>
      <c r="I20" s="76" t="str">
        <f>IF(ARŞİV!I20=0,"",ARŞİV!I20)</f>
        <v/>
      </c>
      <c r="J20" s="131" t="str">
        <f>IF(ARŞİV!J20=0,"",ARŞİV!J20)</f>
        <v/>
      </c>
      <c r="K20" s="331" t="str">
        <f>IF(ARŞİV!K20:L20=0,"",ARŞİV!K20:L20)</f>
        <v/>
      </c>
      <c r="L20" s="332"/>
      <c r="M20" s="333" t="str">
        <f>IF(ARŞİV!M20:N20=0,"",ARŞİV!M20:N20)</f>
        <v/>
      </c>
      <c r="N20" s="334"/>
      <c r="O20" s="335" t="str">
        <f>IF(ARŞİV!O20:R20=0,"",ARŞİV!O20:R20)</f>
        <v/>
      </c>
      <c r="P20" s="336"/>
      <c r="Q20" s="336"/>
      <c r="R20" s="337"/>
      <c r="S20" s="53"/>
      <c r="T20" s="53"/>
      <c r="U20" s="53"/>
      <c r="V20" s="53"/>
      <c r="W20" s="53"/>
      <c r="X20" s="53"/>
    </row>
    <row r="21" spans="1:24" ht="18" customHeight="1" thickBot="1">
      <c r="A21" s="349" t="s">
        <v>7</v>
      </c>
      <c r="B21" s="350"/>
      <c r="C21" s="350"/>
      <c r="D21" s="350"/>
      <c r="E21" s="350"/>
      <c r="F21" s="350"/>
      <c r="G21" s="351"/>
      <c r="H21" s="130"/>
      <c r="I21" s="56" t="str">
        <f>IF(ARŞİV!I21=0,"",ARŞİV!I21)</f>
        <v/>
      </c>
      <c r="J21" s="143">
        <f>SUM(J9:J20)</f>
        <v>0</v>
      </c>
      <c r="K21" s="352" t="str">
        <f>IF(ARŞİV!K21:L21=0,"",ARŞİV!K21:L21)</f>
        <v/>
      </c>
      <c r="L21" s="353"/>
      <c r="M21" s="354" t="str">
        <f>IF(ARŞİV!M21:N21=0,"",ARŞİV!M21:N21)</f>
        <v/>
      </c>
      <c r="N21" s="355"/>
      <c r="O21" s="356">
        <f>SUM(O9:R20)</f>
        <v>0</v>
      </c>
      <c r="P21" s="357"/>
      <c r="Q21" s="357"/>
      <c r="R21" s="358"/>
      <c r="S21" s="54"/>
      <c r="T21" s="54"/>
      <c r="U21" s="54"/>
      <c r="V21" s="54"/>
      <c r="W21" s="54"/>
      <c r="X21" s="54"/>
    </row>
    <row r="22" spans="1:24" ht="1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36"/>
      <c r="T22" s="36"/>
      <c r="U22" s="36"/>
      <c r="V22" s="36"/>
      <c r="W22" s="36"/>
      <c r="X22" s="36"/>
    </row>
    <row r="23" spans="1:24" ht="18.75" customHeight="1">
      <c r="A23" s="198" t="str">
        <f>IF(ARŞİV!A23:C23=0,"",ARŞİV!A23:C23)</f>
        <v>Yukarıda belirtilen/saatler arasında</v>
      </c>
      <c r="B23" s="198"/>
      <c r="C23" s="198"/>
      <c r="D23" s="322"/>
      <c r="E23" s="323"/>
      <c r="F23" s="324" t="str">
        <f>IF(ARŞİV!F23:H23=0,"",ARŞİV!F23:H23)</f>
        <v>ya yapmış olduğum Y.G.G.Y.ile ilgili</v>
      </c>
      <c r="G23" s="205"/>
      <c r="H23" s="205"/>
      <c r="I23" s="325"/>
      <c r="J23" s="326"/>
      <c r="K23" s="326"/>
      <c r="L23" s="326"/>
      <c r="M23" s="327"/>
      <c r="N23" s="324" t="str">
        <f>IF(ARŞİV!N23:R23=0,"",ARŞİV!N23:R23)</f>
        <v>harcamaya ait bildirimdir.</v>
      </c>
      <c r="O23" s="205"/>
      <c r="P23" s="205"/>
      <c r="Q23" s="205"/>
      <c r="R23" s="328"/>
      <c r="S23" s="43"/>
      <c r="T23" s="43"/>
      <c r="U23" s="43"/>
      <c r="V23" s="43"/>
      <c r="W23" s="43"/>
      <c r="X23" s="43"/>
    </row>
    <row r="24" spans="1:24">
      <c r="A24" s="77"/>
      <c r="B24" s="78"/>
      <c r="C24" s="78"/>
      <c r="D24" s="78"/>
      <c r="E24" s="78"/>
      <c r="F24" s="78"/>
      <c r="G24" s="78"/>
      <c r="H24" s="79"/>
      <c r="I24" s="79"/>
      <c r="J24" s="79"/>
      <c r="K24" s="80"/>
      <c r="L24" s="80"/>
      <c r="M24" s="80"/>
      <c r="N24" s="81"/>
      <c r="O24" s="82"/>
      <c r="P24" s="82"/>
      <c r="Q24" s="83"/>
      <c r="R24" s="84"/>
      <c r="S24" s="2"/>
      <c r="T24" s="2"/>
      <c r="U24" s="2"/>
      <c r="V24" s="2"/>
      <c r="W24" s="2"/>
      <c r="X24" s="2"/>
    </row>
    <row r="25" spans="1:24">
      <c r="A25" s="85"/>
      <c r="B25" s="82"/>
      <c r="C25" s="82"/>
      <c r="D25" s="82"/>
      <c r="E25" s="82"/>
      <c r="F25" s="86"/>
      <c r="G25" s="340" t="s">
        <v>149</v>
      </c>
      <c r="H25" s="340"/>
      <c r="I25" s="340"/>
      <c r="J25" s="86"/>
      <c r="K25" s="340" t="str">
        <f>G25</f>
        <v>.../.../2016</v>
      </c>
      <c r="L25" s="341"/>
      <c r="M25" s="341"/>
      <c r="N25" s="341"/>
      <c r="O25" s="341"/>
      <c r="P25" s="341"/>
      <c r="Q25" s="341"/>
      <c r="R25" s="342"/>
      <c r="S25" s="10"/>
      <c r="T25" s="10"/>
      <c r="U25" s="10"/>
      <c r="V25" s="10"/>
      <c r="W25" s="10"/>
      <c r="X25" s="10"/>
    </row>
    <row r="26" spans="1:24" ht="21" customHeight="1">
      <c r="A26" s="87"/>
      <c r="B26" s="86"/>
      <c r="C26" s="86"/>
      <c r="D26" s="86"/>
      <c r="E26" s="86"/>
      <c r="F26" s="86"/>
      <c r="G26" s="344" t="s">
        <v>36</v>
      </c>
      <c r="H26" s="344"/>
      <c r="I26" s="344"/>
      <c r="J26" s="88"/>
      <c r="K26" s="347" t="s">
        <v>33</v>
      </c>
      <c r="L26" s="347"/>
      <c r="M26" s="347"/>
      <c r="N26" s="347"/>
      <c r="O26" s="347"/>
      <c r="P26" s="347"/>
      <c r="Q26" s="88"/>
      <c r="R26" s="132"/>
      <c r="S26" s="10"/>
      <c r="T26" s="10"/>
      <c r="U26" s="10"/>
      <c r="V26" s="10"/>
      <c r="W26" s="10"/>
      <c r="X26" s="10"/>
    </row>
    <row r="27" spans="1:24" ht="15.75">
      <c r="A27" s="85"/>
      <c r="B27" s="89"/>
      <c r="C27" s="12" t="s">
        <v>11</v>
      </c>
      <c r="D27" s="89"/>
      <c r="E27" s="89"/>
      <c r="F27" s="90" t="s">
        <v>14</v>
      </c>
      <c r="G27" s="343"/>
      <c r="H27" s="343"/>
      <c r="I27" s="343"/>
      <c r="J27" s="86"/>
      <c r="K27" s="346">
        <f>B2</f>
        <v>0</v>
      </c>
      <c r="L27" s="346"/>
      <c r="M27" s="348">
        <f>B1</f>
        <v>0</v>
      </c>
      <c r="N27" s="348"/>
      <c r="O27" s="348"/>
      <c r="P27" s="348"/>
      <c r="Q27" s="83"/>
      <c r="R27" s="84"/>
      <c r="S27" s="2"/>
      <c r="T27" s="2"/>
      <c r="U27" s="2"/>
      <c r="V27" s="2"/>
      <c r="W27" s="2"/>
      <c r="X27" s="2"/>
    </row>
    <row r="28" spans="1:24" ht="15.75">
      <c r="A28" s="91"/>
      <c r="B28" s="89"/>
      <c r="C28" s="12" t="s">
        <v>12</v>
      </c>
      <c r="D28" s="89"/>
      <c r="E28" s="89"/>
      <c r="F28" s="90" t="s">
        <v>14</v>
      </c>
      <c r="G28" s="345"/>
      <c r="H28" s="345"/>
      <c r="I28" s="345"/>
      <c r="J28" s="86"/>
      <c r="K28" s="86"/>
      <c r="L28" s="86"/>
      <c r="M28" s="86"/>
      <c r="N28" s="86"/>
      <c r="O28" s="82"/>
      <c r="P28" s="86"/>
      <c r="Q28" s="83"/>
      <c r="R28" s="84"/>
      <c r="S28" s="2"/>
      <c r="T28" s="2"/>
      <c r="U28" s="2"/>
      <c r="V28" s="2"/>
      <c r="W28" s="2"/>
      <c r="X28" s="2"/>
    </row>
    <row r="29" spans="1:24" ht="15.75">
      <c r="A29" s="92"/>
      <c r="B29" s="89"/>
      <c r="C29" s="12"/>
      <c r="D29" s="89"/>
      <c r="E29" s="89"/>
      <c r="F29" s="90"/>
      <c r="G29" s="343"/>
      <c r="H29" s="343"/>
      <c r="I29" s="343"/>
      <c r="J29" s="86"/>
      <c r="K29" s="86"/>
      <c r="L29" s="86"/>
      <c r="M29" s="86"/>
      <c r="N29" s="86"/>
      <c r="O29" s="82"/>
      <c r="P29" s="82"/>
      <c r="Q29" s="83"/>
      <c r="R29" s="84"/>
      <c r="S29" s="2"/>
      <c r="T29" s="2"/>
      <c r="U29" s="2"/>
      <c r="V29" s="2"/>
      <c r="W29" s="2"/>
      <c r="X29" s="2"/>
    </row>
    <row r="30" spans="1:24" ht="15.75">
      <c r="A30" s="92"/>
      <c r="B30" s="89"/>
      <c r="C30" s="12" t="s">
        <v>13</v>
      </c>
      <c r="D30" s="89"/>
      <c r="E30" s="89"/>
      <c r="F30" s="90" t="s">
        <v>14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4"/>
      <c r="S30" s="2"/>
      <c r="T30" s="2"/>
      <c r="U30" s="2"/>
      <c r="V30" s="2"/>
      <c r="W30" s="2"/>
      <c r="X30" s="2"/>
    </row>
    <row r="31" spans="1:24" ht="15.75">
      <c r="A31" s="91" t="s">
        <v>35</v>
      </c>
      <c r="B31" s="89"/>
      <c r="C31" s="89"/>
      <c r="D31" s="89"/>
      <c r="E31" s="89"/>
      <c r="F31" s="90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4"/>
      <c r="S31" s="2"/>
      <c r="T31" s="2"/>
      <c r="U31" s="2"/>
      <c r="V31" s="2"/>
      <c r="W31" s="2"/>
      <c r="X31" s="2"/>
    </row>
    <row r="32" spans="1:24" ht="15.75">
      <c r="A32" s="92" t="s">
        <v>10</v>
      </c>
      <c r="B32" s="89"/>
      <c r="C32" s="89"/>
      <c r="D32" s="89"/>
      <c r="E32" s="89"/>
      <c r="F32" s="90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4"/>
      <c r="S32" s="2"/>
      <c r="T32" s="2"/>
      <c r="U32" s="2"/>
      <c r="V32" s="2"/>
      <c r="W32" s="2"/>
      <c r="X32" s="2"/>
    </row>
    <row r="33" spans="1:24" ht="13.5" thickBot="1">
      <c r="A33" s="93" t="s">
        <v>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2"/>
      <c r="T33" s="2"/>
      <c r="U33" s="2"/>
      <c r="V33" s="2"/>
      <c r="W33" s="2"/>
      <c r="X33" s="2"/>
    </row>
    <row r="34" spans="1:24">
      <c r="A34" s="4" t="s">
        <v>37</v>
      </c>
      <c r="O34" s="199"/>
      <c r="P34" s="199"/>
      <c r="Q34" s="199"/>
      <c r="R34" s="199"/>
      <c r="S34" s="10"/>
      <c r="T34" s="10"/>
      <c r="U34" s="10"/>
      <c r="V34" s="10"/>
      <c r="W34" s="10"/>
      <c r="X34" s="10"/>
    </row>
  </sheetData>
  <mergeCells count="96">
    <mergeCell ref="A9:A10"/>
    <mergeCell ref="K25:R25"/>
    <mergeCell ref="G25:I25"/>
    <mergeCell ref="G29:I29"/>
    <mergeCell ref="O34:R34"/>
    <mergeCell ref="G26:I26"/>
    <mergeCell ref="G27:I27"/>
    <mergeCell ref="G28:I28"/>
    <mergeCell ref="K27:L27"/>
    <mergeCell ref="K26:P26"/>
    <mergeCell ref="M27:P27"/>
    <mergeCell ref="A21:G21"/>
    <mergeCell ref="K21:L21"/>
    <mergeCell ref="M21:N21"/>
    <mergeCell ref="O21:R21"/>
    <mergeCell ref="A23:C23"/>
    <mergeCell ref="D23:E23"/>
    <mergeCell ref="F23:H23"/>
    <mergeCell ref="I23:M23"/>
    <mergeCell ref="N23:R23"/>
    <mergeCell ref="B20:C20"/>
    <mergeCell ref="K20:L20"/>
    <mergeCell ref="M20:N20"/>
    <mergeCell ref="O20:R20"/>
    <mergeCell ref="B19:C19"/>
    <mergeCell ref="K19:L19"/>
    <mergeCell ref="M19:N19"/>
    <mergeCell ref="O19:R19"/>
    <mergeCell ref="B18:C18"/>
    <mergeCell ref="K18:L18"/>
    <mergeCell ref="M18:N18"/>
    <mergeCell ref="O18:R18"/>
    <mergeCell ref="K17:L17"/>
    <mergeCell ref="M17:N17"/>
    <mergeCell ref="B13:C13"/>
    <mergeCell ref="K16:L16"/>
    <mergeCell ref="M16:N16"/>
    <mergeCell ref="B15:C15"/>
    <mergeCell ref="K15:L15"/>
    <mergeCell ref="M15:N15"/>
    <mergeCell ref="K13:L13"/>
    <mergeCell ref="M13:N13"/>
    <mergeCell ref="B17:C17"/>
    <mergeCell ref="K14:L14"/>
    <mergeCell ref="M14:N14"/>
    <mergeCell ref="O17:R17"/>
    <mergeCell ref="B16:C16"/>
    <mergeCell ref="B14:C14"/>
    <mergeCell ref="O10:R10"/>
    <mergeCell ref="O16:R16"/>
    <mergeCell ref="O14:R14"/>
    <mergeCell ref="O13:R13"/>
    <mergeCell ref="O15:R15"/>
    <mergeCell ref="O12:R12"/>
    <mergeCell ref="B11:C11"/>
    <mergeCell ref="K11:L11"/>
    <mergeCell ref="M11:N11"/>
    <mergeCell ref="O11:R11"/>
    <mergeCell ref="K10:L10"/>
    <mergeCell ref="M10:N10"/>
    <mergeCell ref="B9:C10"/>
    <mergeCell ref="B12:C12"/>
    <mergeCell ref="K12:L12"/>
    <mergeCell ref="M12:N12"/>
    <mergeCell ref="O8:R8"/>
    <mergeCell ref="K9:L9"/>
    <mergeCell ref="M9:N9"/>
    <mergeCell ref="O9:R9"/>
    <mergeCell ref="B4:E4"/>
    <mergeCell ref="L4:M4"/>
    <mergeCell ref="K5:N5"/>
    <mergeCell ref="M8:N8"/>
    <mergeCell ref="N4:R4"/>
    <mergeCell ref="O5:R7"/>
    <mergeCell ref="I6:I8"/>
    <mergeCell ref="J6:J7"/>
    <mergeCell ref="K6:L8"/>
    <mergeCell ref="M6:N7"/>
    <mergeCell ref="A5:A8"/>
    <mergeCell ref="B5:C8"/>
    <mergeCell ref="D5:E5"/>
    <mergeCell ref="F5:H5"/>
    <mergeCell ref="I5:J5"/>
    <mergeCell ref="D6:D8"/>
    <mergeCell ref="E6:E8"/>
    <mergeCell ref="F6:F8"/>
    <mergeCell ref="G6:G7"/>
    <mergeCell ref="H6:H7"/>
    <mergeCell ref="C3:E3"/>
    <mergeCell ref="F3:K3"/>
    <mergeCell ref="L3:M3"/>
    <mergeCell ref="N3:R3"/>
    <mergeCell ref="B1:E1"/>
    <mergeCell ref="B2:E2"/>
    <mergeCell ref="F2:K2"/>
    <mergeCell ref="O2:R2"/>
  </mergeCells>
  <phoneticPr fontId="0" type="noConversion"/>
  <hyperlinks>
    <hyperlink ref="F2:K2" location="BİLGİ!A1" display="YURTİÇİ/YURTDIŞI GEÇİCİ GÖREV"/>
  </hyperlinks>
  <printOptions horizontalCentered="1" verticalCentered="1"/>
  <pageMargins left="0.59055118110236227" right="0" top="0.19685039370078741" bottom="0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BİLGİ</vt:lpstr>
      <vt:lpstr>ARŞİV</vt:lpstr>
      <vt:lpstr>YAZDIRMA SAYFASI</vt:lpstr>
      <vt:lpstr>ARŞİV!Yazdırma_Alanı</vt:lpstr>
      <vt:lpstr>'YAZDIRMA SAYFASI'!Yazdırma_Alanı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NEU</cp:lastModifiedBy>
  <cp:lastPrinted>2014-12-23T13:43:17Z</cp:lastPrinted>
  <dcterms:created xsi:type="dcterms:W3CDTF">1997-01-23T14:15:49Z</dcterms:created>
  <dcterms:modified xsi:type="dcterms:W3CDTF">2016-01-04T12:19:23Z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2F1B1BF4">
    <vt:lpwstr/>
  </property>
  <property fmtid="{D5CDD505-2E9C-101B-9397-08002B2CF9AE}" pid="15" name="IVID3C3A16E9">
    <vt:lpwstr/>
  </property>
  <property fmtid="{D5CDD505-2E9C-101B-9397-08002B2CF9AE}" pid="16" name="IVID313E18F5">
    <vt:lpwstr/>
  </property>
  <property fmtid="{D5CDD505-2E9C-101B-9397-08002B2CF9AE}" pid="17" name="IVID2F2807D5">
    <vt:lpwstr/>
  </property>
  <property fmtid="{D5CDD505-2E9C-101B-9397-08002B2CF9AE}" pid="18" name="IVID304A1CEC">
    <vt:lpwstr/>
  </property>
  <property fmtid="{D5CDD505-2E9C-101B-9397-08002B2CF9AE}" pid="19" name="IVID12491CF4">
    <vt:lpwstr/>
  </property>
  <property fmtid="{D5CDD505-2E9C-101B-9397-08002B2CF9AE}" pid="20" name="IVID181F1007">
    <vt:lpwstr/>
  </property>
  <property fmtid="{D5CDD505-2E9C-101B-9397-08002B2CF9AE}" pid="21" name="IVID72419FB">
    <vt:lpwstr/>
  </property>
  <property fmtid="{D5CDD505-2E9C-101B-9397-08002B2CF9AE}" pid="22" name="IVID212C14E3">
    <vt:lpwstr/>
  </property>
  <property fmtid="{D5CDD505-2E9C-101B-9397-08002B2CF9AE}" pid="23" name="IVID185111E6">
    <vt:lpwstr/>
  </property>
  <property fmtid="{D5CDD505-2E9C-101B-9397-08002B2CF9AE}" pid="24" name="IVIDF82D36CF">
    <vt:lpwstr/>
  </property>
  <property fmtid="{D5CDD505-2E9C-101B-9397-08002B2CF9AE}" pid="25" name="IVID385D1907">
    <vt:lpwstr/>
  </property>
  <property fmtid="{D5CDD505-2E9C-101B-9397-08002B2CF9AE}" pid="26" name="IVIDE006FEDA">
    <vt:lpwstr/>
  </property>
  <property fmtid="{D5CDD505-2E9C-101B-9397-08002B2CF9AE}" pid="27" name="IVID1BEF1249">
    <vt:lpwstr/>
  </property>
  <property fmtid="{D5CDD505-2E9C-101B-9397-08002B2CF9AE}" pid="28" name="IVID321B1CD0">
    <vt:lpwstr/>
  </property>
  <property fmtid="{D5CDD505-2E9C-101B-9397-08002B2CF9AE}" pid="29" name="IVID1C2E1DF8">
    <vt:lpwstr/>
  </property>
  <property fmtid="{D5CDD505-2E9C-101B-9397-08002B2CF9AE}" pid="30" name="IVIDF3019EA">
    <vt:lpwstr/>
  </property>
</Properties>
</file>